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STATISTICS\VALIDITY SURFACE\"/>
    </mc:Choice>
  </mc:AlternateContent>
  <bookViews>
    <workbookView xWindow="-105" yWindow="0" windowWidth="25695" windowHeight="15015"/>
  </bookViews>
  <sheets>
    <sheet name=" 10 models" sheetId="3" r:id="rId1"/>
    <sheet name=" 10 models log" sheetId="4" r:id="rId2"/>
    <sheet name="Sheet2" sheetId="2" r:id="rId3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2" i="4" l="1"/>
  <c r="G103" i="4"/>
  <c r="G98" i="4"/>
  <c r="G97" i="4"/>
  <c r="G96" i="4"/>
  <c r="G91" i="4"/>
  <c r="G92" i="4"/>
  <c r="E84" i="4"/>
  <c r="G87" i="4"/>
  <c r="E81" i="4"/>
  <c r="E83" i="4"/>
  <c r="G88" i="4"/>
  <c r="H81" i="4"/>
  <c r="M81" i="4"/>
  <c r="G81" i="4"/>
  <c r="L81" i="4"/>
  <c r="K81" i="4"/>
  <c r="J81" i="4"/>
  <c r="I81" i="4"/>
  <c r="F81" i="4"/>
  <c r="E80" i="4"/>
  <c r="O74" i="3"/>
  <c r="O75" i="3"/>
  <c r="O76" i="3"/>
  <c r="O77" i="3"/>
  <c r="O78" i="3"/>
  <c r="O79" i="3"/>
  <c r="O80" i="3"/>
  <c r="O81" i="3"/>
  <c r="J74" i="3"/>
  <c r="J75" i="3"/>
  <c r="J76" i="3"/>
  <c r="J77" i="3"/>
  <c r="J78" i="3"/>
  <c r="J79" i="3"/>
  <c r="J80" i="3"/>
  <c r="J81" i="3"/>
  <c r="I74" i="3"/>
  <c r="I75" i="3"/>
  <c r="I76" i="3"/>
  <c r="I77" i="3"/>
  <c r="I78" i="3"/>
  <c r="I79" i="3"/>
  <c r="I80" i="3"/>
  <c r="I81" i="3"/>
  <c r="H74" i="3"/>
  <c r="H75" i="3"/>
  <c r="H76" i="3"/>
  <c r="H77" i="3"/>
  <c r="H78" i="3"/>
  <c r="H79" i="3"/>
  <c r="H80" i="3"/>
  <c r="H81" i="3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G87" i="3"/>
  <c r="G72" i="3"/>
  <c r="G73" i="3"/>
  <c r="G74" i="3"/>
  <c r="G75" i="3"/>
  <c r="G76" i="3"/>
  <c r="G77" i="3"/>
  <c r="G78" i="3"/>
  <c r="G79" i="3"/>
  <c r="G80" i="3"/>
  <c r="G81" i="3"/>
  <c r="F71" i="3"/>
  <c r="F72" i="3"/>
  <c r="F73" i="3"/>
  <c r="F74" i="3"/>
  <c r="F75" i="3"/>
  <c r="F76" i="3"/>
  <c r="F77" i="3"/>
  <c r="F78" i="3"/>
  <c r="F79" i="3"/>
  <c r="F80" i="3"/>
  <c r="E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2" i="4"/>
  <c r="G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82" i="3"/>
  <c r="O2" i="3"/>
  <c r="J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2" i="4"/>
  <c r="G88" i="3"/>
  <c r="P90" i="3"/>
  <c r="F2" i="3"/>
  <c r="G92" i="3"/>
  <c r="G94" i="3"/>
  <c r="G91" i="3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2" i="4"/>
  <c r="N87" i="4"/>
  <c r="F82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J7" i="3"/>
  <c r="J8" i="3"/>
  <c r="J9" i="3"/>
  <c r="J11" i="3"/>
  <c r="J14" i="3"/>
  <c r="J15" i="3"/>
  <c r="J20" i="3"/>
  <c r="J23" i="3"/>
  <c r="J24" i="3"/>
  <c r="J25" i="3"/>
  <c r="J28" i="3"/>
  <c r="J29" i="3"/>
  <c r="J31" i="3"/>
  <c r="J32" i="3"/>
  <c r="J33" i="3"/>
  <c r="J35" i="3"/>
  <c r="J36" i="3"/>
  <c r="J39" i="3"/>
  <c r="J40" i="3"/>
  <c r="J43" i="3"/>
  <c r="J44" i="3"/>
  <c r="J47" i="3"/>
  <c r="J48" i="3"/>
  <c r="J51" i="3"/>
  <c r="J52" i="3"/>
  <c r="J55" i="3"/>
  <c r="J56" i="3"/>
  <c r="J59" i="3"/>
  <c r="J60" i="3"/>
  <c r="J63" i="3"/>
  <c r="J64" i="3"/>
  <c r="J67" i="3"/>
  <c r="J70" i="3"/>
  <c r="J71" i="3"/>
  <c r="J3" i="3"/>
  <c r="J5" i="3"/>
  <c r="J6" i="3"/>
  <c r="J10" i="3"/>
  <c r="J12" i="3"/>
  <c r="J13" i="3"/>
  <c r="J16" i="3"/>
  <c r="J17" i="3"/>
  <c r="J18" i="3"/>
  <c r="J19" i="3"/>
  <c r="J22" i="3"/>
  <c r="J26" i="3"/>
  <c r="J27" i="3"/>
  <c r="J30" i="3"/>
  <c r="J34" i="3"/>
  <c r="J37" i="3"/>
  <c r="J38" i="3"/>
  <c r="J41" i="3"/>
  <c r="J42" i="3"/>
  <c r="J45" i="3"/>
  <c r="J46" i="3"/>
  <c r="J49" i="3"/>
  <c r="J50" i="3"/>
  <c r="J53" i="3"/>
  <c r="J54" i="3"/>
  <c r="J57" i="3"/>
  <c r="J58" i="3"/>
  <c r="J61" i="3"/>
  <c r="J62" i="3"/>
  <c r="J65" i="3"/>
  <c r="J66" i="3"/>
  <c r="J68" i="3"/>
  <c r="J69" i="3"/>
  <c r="J72" i="3"/>
  <c r="J73" i="3"/>
  <c r="J82" i="3"/>
  <c r="J2" i="3"/>
  <c r="N87" i="3"/>
  <c r="F82" i="3"/>
  <c r="F8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98" i="3"/>
  <c r="J21" i="3"/>
  <c r="G96" i="3"/>
  <c r="J4" i="3"/>
  <c r="L87" i="3"/>
  <c r="I2" i="3"/>
  <c r="G97" i="3"/>
  <c r="I71" i="3"/>
  <c r="I56" i="3"/>
  <c r="I52" i="3"/>
  <c r="I48" i="3"/>
  <c r="I24" i="3"/>
  <c r="I7" i="3"/>
  <c r="I4" i="3"/>
  <c r="I82" i="3"/>
  <c r="I72" i="3"/>
  <c r="I68" i="3"/>
  <c r="I61" i="3"/>
  <c r="I57" i="3"/>
  <c r="I45" i="3"/>
  <c r="I70" i="3"/>
  <c r="I63" i="3"/>
  <c r="I59" i="3"/>
  <c r="I55" i="3"/>
  <c r="I51" i="3"/>
  <c r="I47" i="3"/>
  <c r="I43" i="3"/>
  <c r="I39" i="3"/>
  <c r="I35" i="3"/>
  <c r="I31" i="3"/>
  <c r="I27" i="3"/>
  <c r="I23" i="3"/>
  <c r="I19" i="3"/>
  <c r="I15" i="3"/>
  <c r="I12" i="3"/>
  <c r="I67" i="3"/>
  <c r="I64" i="3"/>
  <c r="I60" i="3"/>
  <c r="I44" i="3"/>
  <c r="I40" i="3"/>
  <c r="I36" i="3"/>
  <c r="I32" i="3"/>
  <c r="I28" i="3"/>
  <c r="I20" i="3"/>
  <c r="I16" i="3"/>
  <c r="I9" i="3"/>
  <c r="I8" i="3"/>
  <c r="I6" i="3"/>
  <c r="I5" i="3"/>
  <c r="I3" i="3"/>
  <c r="I65" i="3"/>
  <c r="I53" i="3"/>
  <c r="I49" i="3"/>
  <c r="I41" i="3"/>
  <c r="I37" i="3"/>
  <c r="I33" i="3"/>
  <c r="I29" i="3"/>
  <c r="I25" i="3"/>
  <c r="I73" i="3"/>
  <c r="I66" i="3"/>
  <c r="I58" i="3"/>
  <c r="I50" i="3"/>
  <c r="I42" i="3"/>
  <c r="I34" i="3"/>
  <c r="I26" i="3"/>
  <c r="I21" i="3"/>
  <c r="I17" i="3"/>
  <c r="I13" i="3"/>
  <c r="I10" i="3"/>
  <c r="I69" i="3"/>
  <c r="I62" i="3"/>
  <c r="I54" i="3"/>
  <c r="I46" i="3"/>
  <c r="I38" i="3"/>
  <c r="I30" i="3"/>
  <c r="I22" i="3"/>
  <c r="I18" i="3"/>
  <c r="I14" i="3"/>
  <c r="I11" i="3"/>
  <c r="J87" i="3"/>
  <c r="K87" i="3"/>
  <c r="H2" i="3"/>
  <c r="G103" i="3"/>
  <c r="G102" i="3"/>
  <c r="H63" i="3"/>
  <c r="H43" i="3"/>
  <c r="H35" i="3"/>
  <c r="H31" i="3"/>
  <c r="H19" i="3"/>
  <c r="H64" i="3"/>
  <c r="H52" i="3"/>
  <c r="H48" i="3"/>
  <c r="H40" i="3"/>
  <c r="H36" i="3"/>
  <c r="H32" i="3"/>
  <c r="H28" i="3"/>
  <c r="H24" i="3"/>
  <c r="H73" i="3"/>
  <c r="H69" i="3"/>
  <c r="H66" i="3"/>
  <c r="H62" i="3"/>
  <c r="H58" i="3"/>
  <c r="H54" i="3"/>
  <c r="H50" i="3"/>
  <c r="H46" i="3"/>
  <c r="H42" i="3"/>
  <c r="H38" i="3"/>
  <c r="H34" i="3"/>
  <c r="H30" i="3"/>
  <c r="H26" i="3"/>
  <c r="H22" i="3"/>
  <c r="H18" i="3"/>
  <c r="H14" i="3"/>
  <c r="H11" i="3"/>
  <c r="H70" i="3"/>
  <c r="H59" i="3"/>
  <c r="H55" i="3"/>
  <c r="H51" i="3"/>
  <c r="H47" i="3"/>
  <c r="H39" i="3"/>
  <c r="H27" i="3"/>
  <c r="H23" i="3"/>
  <c r="H15" i="3"/>
  <c r="H12" i="3"/>
  <c r="H71" i="3"/>
  <c r="H67" i="3"/>
  <c r="H60" i="3"/>
  <c r="H56" i="3"/>
  <c r="H44" i="3"/>
  <c r="H82" i="3"/>
  <c r="H68" i="3"/>
  <c r="H61" i="3"/>
  <c r="H53" i="3"/>
  <c r="H45" i="3"/>
  <c r="H37" i="3"/>
  <c r="H29" i="3"/>
  <c r="H5" i="3"/>
  <c r="H16" i="3"/>
  <c r="H8" i="3"/>
  <c r="H4" i="3"/>
  <c r="H21" i="3"/>
  <c r="H17" i="3"/>
  <c r="H13" i="3"/>
  <c r="H10" i="3"/>
  <c r="H6" i="3"/>
  <c r="H72" i="3"/>
  <c r="H65" i="3"/>
  <c r="H57" i="3"/>
  <c r="H49" i="3"/>
  <c r="H41" i="3"/>
  <c r="H33" i="3"/>
  <c r="H25" i="3"/>
  <c r="H7" i="3"/>
  <c r="H3" i="3"/>
  <c r="H20" i="3"/>
  <c r="H9" i="3"/>
  <c r="G8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101" i="3"/>
  <c r="G8" i="3"/>
  <c r="G4" i="3"/>
  <c r="G5" i="3"/>
  <c r="G100" i="3"/>
  <c r="G6" i="3"/>
  <c r="G7" i="3"/>
  <c r="G3" i="3"/>
  <c r="F2" i="4"/>
  <c r="K2" i="4"/>
  <c r="I59" i="4"/>
  <c r="I42" i="4"/>
  <c r="I29" i="4"/>
  <c r="I64" i="4"/>
  <c r="I15" i="4"/>
  <c r="I43" i="4"/>
  <c r="I26" i="4"/>
  <c r="I6" i="4"/>
  <c r="I9" i="4"/>
  <c r="I55" i="4"/>
  <c r="I49" i="4"/>
  <c r="I34" i="4"/>
  <c r="I48" i="4"/>
  <c r="I73" i="4"/>
  <c r="I74" i="4"/>
  <c r="I44" i="4"/>
  <c r="I4" i="4"/>
  <c r="I53" i="4"/>
  <c r="I22" i="4"/>
  <c r="I13" i="4"/>
  <c r="I24" i="4"/>
  <c r="I57" i="4"/>
  <c r="I23" i="4"/>
  <c r="I66" i="4"/>
  <c r="I14" i="4"/>
  <c r="I40" i="4"/>
  <c r="I3" i="4"/>
  <c r="I35" i="4"/>
  <c r="I45" i="4"/>
  <c r="I25" i="4"/>
  <c r="I16" i="4"/>
  <c r="I10" i="4"/>
  <c r="I41" i="4"/>
  <c r="I50" i="4"/>
  <c r="I51" i="4"/>
  <c r="I36" i="4"/>
  <c r="I8" i="4"/>
  <c r="I20" i="4"/>
  <c r="I21" i="4"/>
  <c r="I19" i="4"/>
  <c r="I79" i="4"/>
  <c r="I65" i="4"/>
  <c r="I37" i="4"/>
  <c r="I32" i="4"/>
  <c r="I60" i="4"/>
  <c r="I11" i="4"/>
  <c r="I82" i="4"/>
  <c r="I38" i="4"/>
  <c r="I77" i="4"/>
  <c r="I68" i="4"/>
  <c r="I67" i="4"/>
  <c r="I76" i="4"/>
  <c r="I28" i="4"/>
  <c r="I71" i="4"/>
  <c r="I56" i="4"/>
  <c r="I33" i="4"/>
  <c r="I47" i="4"/>
  <c r="I78" i="4"/>
  <c r="I27" i="4"/>
  <c r="I61" i="4"/>
  <c r="I7" i="4"/>
  <c r="I17" i="4"/>
  <c r="I52" i="4"/>
  <c r="I31" i="4"/>
  <c r="I75" i="4"/>
  <c r="I46" i="4"/>
  <c r="I2" i="4"/>
  <c r="I54" i="4"/>
  <c r="I80" i="4"/>
  <c r="I63" i="4"/>
  <c r="I18" i="4"/>
  <c r="I62" i="4"/>
  <c r="J87" i="4"/>
  <c r="K87" i="4"/>
  <c r="I69" i="4"/>
  <c r="I5" i="4"/>
  <c r="I12" i="4"/>
  <c r="I70" i="4"/>
  <c r="I30" i="4"/>
  <c r="L87" i="4"/>
  <c r="I58" i="4"/>
  <c r="I72" i="4"/>
  <c r="I39" i="4"/>
  <c r="G94" i="4"/>
  <c r="H18" i="4"/>
  <c r="M18" i="4"/>
  <c r="G11" i="4"/>
  <c r="L11" i="4"/>
  <c r="G25" i="4"/>
  <c r="L25" i="4"/>
  <c r="G69" i="4"/>
  <c r="L69" i="4"/>
  <c r="G4" i="4"/>
  <c r="L4" i="4"/>
  <c r="G23" i="4"/>
  <c r="L23" i="4"/>
  <c r="G57" i="4"/>
  <c r="L57" i="4"/>
  <c r="G58" i="4"/>
  <c r="L58" i="4"/>
  <c r="G59" i="4"/>
  <c r="L59" i="4"/>
  <c r="G70" i="4"/>
  <c r="L70" i="4"/>
  <c r="G5" i="4"/>
  <c r="L5" i="4"/>
  <c r="G76" i="4"/>
  <c r="L76" i="4"/>
  <c r="G12" i="4"/>
  <c r="L12" i="4"/>
  <c r="G101" i="4"/>
  <c r="G79" i="4"/>
  <c r="L79" i="4"/>
  <c r="G15" i="4"/>
  <c r="L15" i="4"/>
  <c r="G61" i="4"/>
  <c r="L61" i="4"/>
  <c r="G41" i="4"/>
  <c r="L41" i="4"/>
  <c r="G32" i="4"/>
  <c r="L32" i="4"/>
  <c r="G71" i="4"/>
  <c r="L71" i="4"/>
  <c r="G66" i="4"/>
  <c r="L66" i="4"/>
  <c r="G13" i="4"/>
  <c r="L13" i="4"/>
  <c r="G68" i="4"/>
  <c r="L68" i="4"/>
  <c r="G100" i="4"/>
  <c r="G27" i="4"/>
  <c r="L27" i="4"/>
  <c r="G14" i="4"/>
  <c r="L14" i="4"/>
  <c r="G82" i="4"/>
  <c r="L82" i="4"/>
  <c r="G44" i="4"/>
  <c r="L44" i="4"/>
  <c r="G45" i="4"/>
  <c r="L45" i="4"/>
  <c r="G78" i="4"/>
  <c r="L78" i="4"/>
  <c r="G47" i="4"/>
  <c r="L47" i="4"/>
  <c r="G50" i="4"/>
  <c r="L50" i="4"/>
  <c r="G54" i="4"/>
  <c r="L54" i="4"/>
  <c r="G64" i="4"/>
  <c r="L64" i="4"/>
  <c r="G42" i="4"/>
  <c r="L42" i="4"/>
  <c r="G39" i="4"/>
  <c r="L39" i="4"/>
  <c r="G37" i="4"/>
  <c r="L37" i="4"/>
  <c r="G26" i="4"/>
  <c r="L26" i="4"/>
  <c r="G2" i="4"/>
  <c r="L2" i="4"/>
  <c r="G73" i="4"/>
  <c r="L73" i="4"/>
  <c r="G77" i="4"/>
  <c r="L77" i="4"/>
  <c r="G3" i="4"/>
  <c r="L3" i="4"/>
  <c r="G51" i="4"/>
  <c r="L51" i="4"/>
  <c r="G40" i="4"/>
  <c r="L40" i="4"/>
  <c r="G75" i="4"/>
  <c r="L75" i="4"/>
  <c r="G49" i="4"/>
  <c r="L49" i="4"/>
  <c r="G28" i="4"/>
  <c r="L28" i="4"/>
  <c r="G9" i="4"/>
  <c r="L9" i="4"/>
  <c r="G31" i="4"/>
  <c r="L31" i="4"/>
  <c r="G18" i="4"/>
  <c r="L18" i="4"/>
  <c r="G48" i="4"/>
  <c r="L48" i="4"/>
  <c r="G53" i="4"/>
  <c r="L53" i="4"/>
  <c r="G34" i="4"/>
  <c r="L34" i="4"/>
  <c r="G22" i="4"/>
  <c r="L22" i="4"/>
  <c r="G21" i="4"/>
  <c r="L21" i="4"/>
  <c r="G67" i="4"/>
  <c r="L67" i="4"/>
  <c r="G52" i="4"/>
  <c r="L52" i="4"/>
  <c r="G8" i="4"/>
  <c r="L8" i="4"/>
  <c r="G38" i="4"/>
  <c r="L38" i="4"/>
  <c r="G6" i="4"/>
  <c r="L6" i="4"/>
  <c r="G80" i="4"/>
  <c r="L80" i="4"/>
  <c r="G35" i="4"/>
  <c r="L35" i="4"/>
  <c r="G24" i="4"/>
  <c r="L24" i="4"/>
  <c r="G65" i="4"/>
  <c r="L65" i="4"/>
  <c r="G33" i="4"/>
  <c r="L33" i="4"/>
  <c r="G63" i="4"/>
  <c r="L63" i="4"/>
  <c r="G36" i="4"/>
  <c r="L36" i="4"/>
  <c r="G62" i="4"/>
  <c r="L62" i="4"/>
  <c r="G60" i="4"/>
  <c r="L60" i="4"/>
  <c r="G74" i="4"/>
  <c r="L74" i="4"/>
  <c r="G55" i="4"/>
  <c r="L55" i="4"/>
  <c r="G19" i="4"/>
  <c r="L19" i="4"/>
  <c r="G29" i="4"/>
  <c r="L29" i="4"/>
  <c r="G72" i="4"/>
  <c r="L72" i="4"/>
  <c r="G43" i="4"/>
  <c r="L43" i="4"/>
  <c r="G10" i="4"/>
  <c r="L10" i="4"/>
  <c r="G17" i="4"/>
  <c r="L17" i="4"/>
  <c r="G30" i="4"/>
  <c r="L30" i="4"/>
  <c r="G56" i="4"/>
  <c r="L56" i="4"/>
  <c r="G20" i="4"/>
  <c r="L20" i="4"/>
  <c r="G46" i="4"/>
  <c r="L46" i="4"/>
  <c r="G16" i="4"/>
  <c r="L16" i="4"/>
  <c r="G7" i="4"/>
  <c r="L7" i="4"/>
  <c r="H12" i="4"/>
  <c r="M12" i="4"/>
  <c r="H53" i="4"/>
  <c r="M53" i="4"/>
  <c r="H64" i="4"/>
  <c r="M64" i="4"/>
  <c r="H78" i="4"/>
  <c r="M78" i="4"/>
  <c r="H82" i="4"/>
  <c r="M82" i="4"/>
  <c r="H21" i="4"/>
  <c r="M21" i="4"/>
  <c r="H60" i="4"/>
  <c r="M60" i="4"/>
  <c r="H47" i="4"/>
  <c r="M47" i="4"/>
  <c r="H4" i="4"/>
  <c r="M4" i="4"/>
  <c r="H72" i="4"/>
  <c r="M72" i="4"/>
  <c r="H63" i="4"/>
  <c r="M63" i="4"/>
  <c r="H26" i="4"/>
  <c r="M26" i="4"/>
  <c r="H9" i="4"/>
  <c r="M9" i="4"/>
  <c r="H2" i="4"/>
  <c r="M2" i="4"/>
  <c r="H22" i="4"/>
  <c r="M22" i="4"/>
  <c r="H61" i="4"/>
  <c r="M61" i="4"/>
  <c r="H16" i="4"/>
  <c r="M16" i="4"/>
  <c r="H48" i="4"/>
  <c r="M48" i="4"/>
  <c r="H52" i="4"/>
  <c r="M52" i="4"/>
  <c r="H46" i="4"/>
  <c r="M46" i="4"/>
  <c r="H80" i="4"/>
  <c r="M80" i="4"/>
  <c r="H28" i="4"/>
  <c r="M28" i="4"/>
  <c r="H58" i="4"/>
  <c r="M58" i="4"/>
  <c r="H79" i="4"/>
  <c r="M79" i="4"/>
  <c r="H27" i="4"/>
  <c r="M27" i="4"/>
  <c r="H14" i="4"/>
  <c r="M14" i="4"/>
  <c r="H68" i="4"/>
  <c r="M68" i="4"/>
  <c r="H62" i="4"/>
  <c r="M62" i="4"/>
  <c r="H42" i="4"/>
  <c r="M42" i="4"/>
  <c r="H5" i="4"/>
  <c r="M5" i="4"/>
  <c r="H7" i="4"/>
  <c r="M7" i="4"/>
  <c r="H69" i="4"/>
  <c r="M69" i="4"/>
  <c r="H38" i="4"/>
  <c r="M38" i="4"/>
  <c r="H59" i="4"/>
  <c r="M59" i="4"/>
  <c r="H37" i="4"/>
  <c r="M37" i="4"/>
  <c r="H15" i="4"/>
  <c r="M15" i="4"/>
  <c r="H41" i="4"/>
  <c r="M41" i="4"/>
  <c r="H57" i="4"/>
  <c r="M57" i="4"/>
  <c r="H17" i="4"/>
  <c r="M17" i="4"/>
  <c r="H33" i="4"/>
  <c r="M33" i="4"/>
  <c r="H56" i="4"/>
  <c r="M56" i="4"/>
  <c r="H44" i="4"/>
  <c r="M44" i="4"/>
  <c r="H50" i="4"/>
  <c r="M50" i="4"/>
  <c r="H24" i="4"/>
  <c r="M24" i="4"/>
  <c r="H34" i="4"/>
  <c r="M34" i="4"/>
  <c r="H55" i="4"/>
  <c r="M55" i="4"/>
  <c r="H75" i="4"/>
  <c r="M75" i="4"/>
  <c r="H77" i="4"/>
  <c r="M77" i="4"/>
  <c r="H32" i="4"/>
  <c r="M32" i="4"/>
  <c r="H6" i="4"/>
  <c r="M6" i="4"/>
  <c r="H11" i="4"/>
  <c r="M11" i="4"/>
  <c r="H76" i="4"/>
  <c r="M76" i="4"/>
  <c r="H70" i="4"/>
  <c r="M70" i="4"/>
  <c r="H66" i="4"/>
  <c r="M66" i="4"/>
  <c r="H67" i="4"/>
  <c r="M67" i="4"/>
  <c r="H65" i="4"/>
  <c r="M65" i="4"/>
  <c r="H23" i="4"/>
  <c r="M23" i="4"/>
  <c r="H54" i="4"/>
  <c r="M54" i="4"/>
  <c r="H10" i="4"/>
  <c r="M10" i="4"/>
  <c r="H13" i="4"/>
  <c r="M13" i="4"/>
  <c r="H35" i="4"/>
  <c r="M35" i="4"/>
  <c r="H74" i="4"/>
  <c r="M74" i="4"/>
  <c r="H25" i="4"/>
  <c r="M25" i="4"/>
  <c r="H30" i="4"/>
  <c r="M30" i="4"/>
  <c r="H49" i="4"/>
  <c r="M49" i="4"/>
  <c r="H31" i="4"/>
  <c r="M31" i="4"/>
  <c r="H45" i="4"/>
  <c r="M45" i="4"/>
  <c r="H3" i="4"/>
  <c r="M3" i="4"/>
  <c r="H36" i="4"/>
  <c r="M36" i="4"/>
  <c r="H8" i="4"/>
  <c r="M8" i="4"/>
  <c r="H19" i="4"/>
  <c r="M19" i="4"/>
  <c r="H39" i="4"/>
  <c r="M39" i="4"/>
  <c r="H40" i="4"/>
  <c r="M40" i="4"/>
  <c r="H43" i="4"/>
  <c r="M43" i="4"/>
  <c r="H20" i="4"/>
  <c r="M20" i="4"/>
  <c r="H51" i="4"/>
  <c r="M51" i="4"/>
  <c r="H73" i="4"/>
  <c r="M73" i="4"/>
  <c r="H29" i="4"/>
  <c r="M29" i="4"/>
  <c r="H71" i="4"/>
  <c r="M71" i="4"/>
</calcChain>
</file>

<file path=xl/sharedStrings.xml><?xml version="1.0" encoding="utf-8"?>
<sst xmlns="http://schemas.openxmlformats.org/spreadsheetml/2006/main" count="57" uniqueCount="27">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</sst>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models'!$D$2:$D$82</c:f>
              <c:numCache>
                <c:formatCode>General</c:formatCode>
                <c:ptCount val="81"/>
                <c:pt idx="0">
                  <c:v>140621.26999999999</c:v>
                </c:pt>
                <c:pt idx="1">
                  <c:v>140559.99</c:v>
                </c:pt>
                <c:pt idx="2">
                  <c:v>140690.71</c:v>
                </c:pt>
                <c:pt idx="3">
                  <c:v>140817.85999999999</c:v>
                </c:pt>
                <c:pt idx="4">
                  <c:v>140855.65</c:v>
                </c:pt>
                <c:pt idx="5">
                  <c:v>140711.03</c:v>
                </c:pt>
                <c:pt idx="6">
                  <c:v>140630.41</c:v>
                </c:pt>
                <c:pt idx="7">
                  <c:v>88917.96</c:v>
                </c:pt>
                <c:pt idx="8">
                  <c:v>89311.13</c:v>
                </c:pt>
                <c:pt idx="9">
                  <c:v>89395.4</c:v>
                </c:pt>
                <c:pt idx="10">
                  <c:v>89233.9</c:v>
                </c:pt>
                <c:pt idx="11">
                  <c:v>89191.1</c:v>
                </c:pt>
                <c:pt idx="12">
                  <c:v>89538.85</c:v>
                </c:pt>
                <c:pt idx="13">
                  <c:v>71669.740000000005</c:v>
                </c:pt>
                <c:pt idx="14">
                  <c:v>72265.45</c:v>
                </c:pt>
                <c:pt idx="15">
                  <c:v>71744.95</c:v>
                </c:pt>
                <c:pt idx="16">
                  <c:v>71691.360000000001</c:v>
                </c:pt>
                <c:pt idx="17">
                  <c:v>71569.11</c:v>
                </c:pt>
                <c:pt idx="18">
                  <c:v>71719.149999999994</c:v>
                </c:pt>
                <c:pt idx="19">
                  <c:v>71766.75</c:v>
                </c:pt>
                <c:pt idx="20">
                  <c:v>71688.929999999993</c:v>
                </c:pt>
                <c:pt idx="21">
                  <c:v>128504.69</c:v>
                </c:pt>
                <c:pt idx="22">
                  <c:v>128680.45</c:v>
                </c:pt>
                <c:pt idx="23">
                  <c:v>128536.56</c:v>
                </c:pt>
                <c:pt idx="24">
                  <c:v>128256.99</c:v>
                </c:pt>
                <c:pt idx="25">
                  <c:v>128328.95</c:v>
                </c:pt>
                <c:pt idx="26">
                  <c:v>128203.58</c:v>
                </c:pt>
                <c:pt idx="27">
                  <c:v>128131.23</c:v>
                </c:pt>
                <c:pt idx="28">
                  <c:v>128308.52</c:v>
                </c:pt>
                <c:pt idx="29">
                  <c:v>97985.78</c:v>
                </c:pt>
                <c:pt idx="30">
                  <c:v>98027.28</c:v>
                </c:pt>
                <c:pt idx="31">
                  <c:v>98101.24</c:v>
                </c:pt>
                <c:pt idx="32">
                  <c:v>97872.22</c:v>
                </c:pt>
                <c:pt idx="33">
                  <c:v>97904.79</c:v>
                </c:pt>
                <c:pt idx="34">
                  <c:v>97943.52</c:v>
                </c:pt>
                <c:pt idx="35">
                  <c:v>97908.88</c:v>
                </c:pt>
                <c:pt idx="36">
                  <c:v>97936.58</c:v>
                </c:pt>
                <c:pt idx="37">
                  <c:v>113774.45</c:v>
                </c:pt>
                <c:pt idx="38">
                  <c:v>113687.58</c:v>
                </c:pt>
                <c:pt idx="39">
                  <c:v>113841.57</c:v>
                </c:pt>
                <c:pt idx="40">
                  <c:v>114008.86</c:v>
                </c:pt>
                <c:pt idx="41">
                  <c:v>113473.53</c:v>
                </c:pt>
                <c:pt idx="42">
                  <c:v>113508.96</c:v>
                </c:pt>
                <c:pt idx="43">
                  <c:v>113912.6</c:v>
                </c:pt>
                <c:pt idx="44">
                  <c:v>113927.18</c:v>
                </c:pt>
                <c:pt idx="45">
                  <c:v>113797.1</c:v>
                </c:pt>
                <c:pt idx="46">
                  <c:v>102863.95</c:v>
                </c:pt>
                <c:pt idx="47">
                  <c:v>103243.7</c:v>
                </c:pt>
                <c:pt idx="48">
                  <c:v>103003.87</c:v>
                </c:pt>
                <c:pt idx="49">
                  <c:v>102893.72</c:v>
                </c:pt>
                <c:pt idx="50">
                  <c:v>102865.04</c:v>
                </c:pt>
                <c:pt idx="51">
                  <c:v>102864.24</c:v>
                </c:pt>
                <c:pt idx="52">
                  <c:v>103194.94</c:v>
                </c:pt>
                <c:pt idx="53">
                  <c:v>102936.17</c:v>
                </c:pt>
                <c:pt idx="54">
                  <c:v>103002.59</c:v>
                </c:pt>
                <c:pt idx="55">
                  <c:v>59371.93</c:v>
                </c:pt>
                <c:pt idx="56">
                  <c:v>59361.22</c:v>
                </c:pt>
                <c:pt idx="57">
                  <c:v>59440.37</c:v>
                </c:pt>
                <c:pt idx="58">
                  <c:v>59408.62</c:v>
                </c:pt>
                <c:pt idx="59">
                  <c:v>59414.25</c:v>
                </c:pt>
                <c:pt idx="60">
                  <c:v>59451.19</c:v>
                </c:pt>
                <c:pt idx="61">
                  <c:v>59495.55</c:v>
                </c:pt>
                <c:pt idx="62">
                  <c:v>59510.59</c:v>
                </c:pt>
                <c:pt idx="63">
                  <c:v>59435.07</c:v>
                </c:pt>
                <c:pt idx="64">
                  <c:v>68113.039999999994</c:v>
                </c:pt>
                <c:pt idx="65">
                  <c:v>68251.64</c:v>
                </c:pt>
                <c:pt idx="66">
                  <c:v>68083.27</c:v>
                </c:pt>
                <c:pt idx="67">
                  <c:v>68148.36</c:v>
                </c:pt>
                <c:pt idx="68">
                  <c:v>68163.360000000001</c:v>
                </c:pt>
                <c:pt idx="69">
                  <c:v>68137.81</c:v>
                </c:pt>
                <c:pt idx="70">
                  <c:v>68081.59</c:v>
                </c:pt>
                <c:pt idx="71">
                  <c:v>68092.399999999994</c:v>
                </c:pt>
                <c:pt idx="72">
                  <c:v>43432.46</c:v>
                </c:pt>
                <c:pt idx="73">
                  <c:v>43497.279999999999</c:v>
                </c:pt>
                <c:pt idx="74">
                  <c:v>43526.2</c:v>
                </c:pt>
                <c:pt idx="75">
                  <c:v>43277.8</c:v>
                </c:pt>
                <c:pt idx="76">
                  <c:v>43342.89</c:v>
                </c:pt>
                <c:pt idx="77">
                  <c:v>43353.77</c:v>
                </c:pt>
                <c:pt idx="78">
                  <c:v>43634.66</c:v>
                </c:pt>
                <c:pt idx="79">
                  <c:v>43608.76</c:v>
                </c:pt>
                <c:pt idx="80">
                  <c:v>43527.27</c:v>
                </c:pt>
              </c:numCache>
            </c:numRef>
          </c:xVal>
          <c:yVal>
            <c:numRef>
              <c:f>' 10 models'!$C$2:$C$82</c:f>
              <c:numCache>
                <c:formatCode>General</c:formatCode>
                <c:ptCount val="81"/>
                <c:pt idx="0">
                  <c:v>140215.70000000001</c:v>
                </c:pt>
                <c:pt idx="1">
                  <c:v>140040.79999999999</c:v>
                </c:pt>
                <c:pt idx="2">
                  <c:v>140121.34</c:v>
                </c:pt>
                <c:pt idx="3">
                  <c:v>141664.92000000001</c:v>
                </c:pt>
                <c:pt idx="4">
                  <c:v>141161.94</c:v>
                </c:pt>
                <c:pt idx="5">
                  <c:v>140986.98000000001</c:v>
                </c:pt>
                <c:pt idx="6">
                  <c:v>140244.51999999999</c:v>
                </c:pt>
                <c:pt idx="7">
                  <c:v>88650</c:v>
                </c:pt>
                <c:pt idx="8">
                  <c:v>90031.79</c:v>
                </c:pt>
                <c:pt idx="9">
                  <c:v>89770.42</c:v>
                </c:pt>
                <c:pt idx="10">
                  <c:v>89666.71</c:v>
                </c:pt>
                <c:pt idx="11">
                  <c:v>89928.52</c:v>
                </c:pt>
                <c:pt idx="12">
                  <c:v>90007.53</c:v>
                </c:pt>
                <c:pt idx="13">
                  <c:v>72356.149999999994</c:v>
                </c:pt>
                <c:pt idx="14">
                  <c:v>72353.679999999993</c:v>
                </c:pt>
                <c:pt idx="15">
                  <c:v>72115.17</c:v>
                </c:pt>
                <c:pt idx="16">
                  <c:v>71832.800000000003</c:v>
                </c:pt>
                <c:pt idx="17">
                  <c:v>71946.02</c:v>
                </c:pt>
                <c:pt idx="18">
                  <c:v>72233.63</c:v>
                </c:pt>
                <c:pt idx="19">
                  <c:v>72360.41</c:v>
                </c:pt>
                <c:pt idx="20">
                  <c:v>72307.539999999994</c:v>
                </c:pt>
                <c:pt idx="21">
                  <c:v>129000.34</c:v>
                </c:pt>
                <c:pt idx="22">
                  <c:v>127875.26</c:v>
                </c:pt>
                <c:pt idx="23">
                  <c:v>127875.26</c:v>
                </c:pt>
                <c:pt idx="24">
                  <c:v>128689.7</c:v>
                </c:pt>
                <c:pt idx="25">
                  <c:v>128861.08</c:v>
                </c:pt>
                <c:pt idx="26">
                  <c:v>128054.72</c:v>
                </c:pt>
                <c:pt idx="27">
                  <c:v>127846.86</c:v>
                </c:pt>
                <c:pt idx="28">
                  <c:v>129157.33</c:v>
                </c:pt>
                <c:pt idx="29">
                  <c:v>97492.68</c:v>
                </c:pt>
                <c:pt idx="30">
                  <c:v>97513.97</c:v>
                </c:pt>
                <c:pt idx="31">
                  <c:v>97524.44</c:v>
                </c:pt>
                <c:pt idx="32">
                  <c:v>97565.5</c:v>
                </c:pt>
                <c:pt idx="33">
                  <c:v>97566.76</c:v>
                </c:pt>
                <c:pt idx="34">
                  <c:v>97534.24</c:v>
                </c:pt>
                <c:pt idx="35">
                  <c:v>97576.3</c:v>
                </c:pt>
                <c:pt idx="36">
                  <c:v>97540.63</c:v>
                </c:pt>
                <c:pt idx="37">
                  <c:v>113081.71</c:v>
                </c:pt>
                <c:pt idx="38">
                  <c:v>113062.59</c:v>
                </c:pt>
                <c:pt idx="39">
                  <c:v>112981.43</c:v>
                </c:pt>
                <c:pt idx="40">
                  <c:v>113688.47</c:v>
                </c:pt>
                <c:pt idx="41">
                  <c:v>113071.54</c:v>
                </c:pt>
                <c:pt idx="42">
                  <c:v>112811.45</c:v>
                </c:pt>
                <c:pt idx="43">
                  <c:v>113134.26</c:v>
                </c:pt>
                <c:pt idx="44">
                  <c:v>113055.02</c:v>
                </c:pt>
                <c:pt idx="45">
                  <c:v>113017.37</c:v>
                </c:pt>
                <c:pt idx="46">
                  <c:v>102286.1</c:v>
                </c:pt>
                <c:pt idx="47">
                  <c:v>102398.56</c:v>
                </c:pt>
                <c:pt idx="48">
                  <c:v>102414.63</c:v>
                </c:pt>
                <c:pt idx="49">
                  <c:v>102185.44</c:v>
                </c:pt>
                <c:pt idx="50">
                  <c:v>102206.51</c:v>
                </c:pt>
                <c:pt idx="51">
                  <c:v>102391.43</c:v>
                </c:pt>
                <c:pt idx="52">
                  <c:v>102170.21</c:v>
                </c:pt>
                <c:pt idx="53">
                  <c:v>102287.47</c:v>
                </c:pt>
                <c:pt idx="54">
                  <c:v>102203.48</c:v>
                </c:pt>
                <c:pt idx="55">
                  <c:v>58894.58</c:v>
                </c:pt>
                <c:pt idx="56">
                  <c:v>58902.33</c:v>
                </c:pt>
                <c:pt idx="57">
                  <c:v>58899.95</c:v>
                </c:pt>
                <c:pt idx="58">
                  <c:v>58943.02</c:v>
                </c:pt>
                <c:pt idx="59">
                  <c:v>58905.52</c:v>
                </c:pt>
                <c:pt idx="60">
                  <c:v>58879.64</c:v>
                </c:pt>
                <c:pt idx="61">
                  <c:v>58886.01</c:v>
                </c:pt>
                <c:pt idx="62">
                  <c:v>58889.07</c:v>
                </c:pt>
                <c:pt idx="63">
                  <c:v>58891.35</c:v>
                </c:pt>
                <c:pt idx="64">
                  <c:v>67701.69</c:v>
                </c:pt>
                <c:pt idx="65">
                  <c:v>67651.53</c:v>
                </c:pt>
                <c:pt idx="66">
                  <c:v>67698.740000000005</c:v>
                </c:pt>
                <c:pt idx="67">
                  <c:v>67673.649999999994</c:v>
                </c:pt>
                <c:pt idx="68">
                  <c:v>67482.83</c:v>
                </c:pt>
                <c:pt idx="69">
                  <c:v>67546.95</c:v>
                </c:pt>
                <c:pt idx="70">
                  <c:v>67474.13</c:v>
                </c:pt>
                <c:pt idx="71">
                  <c:v>67397.509999999995</c:v>
                </c:pt>
                <c:pt idx="72">
                  <c:v>43137.77</c:v>
                </c:pt>
                <c:pt idx="73">
                  <c:v>43121.89</c:v>
                </c:pt>
                <c:pt idx="74">
                  <c:v>43076.05</c:v>
                </c:pt>
                <c:pt idx="75">
                  <c:v>43112.37</c:v>
                </c:pt>
                <c:pt idx="76">
                  <c:v>43151.47</c:v>
                </c:pt>
                <c:pt idx="77">
                  <c:v>43937.78</c:v>
                </c:pt>
                <c:pt idx="78">
                  <c:v>43085.53</c:v>
                </c:pt>
                <c:pt idx="79">
                  <c:v>42961.57</c:v>
                </c:pt>
                <c:pt idx="80">
                  <c:v>43039.87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79880"/>
        <c:axId val="200680272"/>
      </c:scatterChart>
      <c:valAx>
        <c:axId val="200679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0272"/>
        <c:crosses val="autoZero"/>
        <c:crossBetween val="midCat"/>
      </c:valAx>
      <c:valAx>
        <c:axId val="2006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79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140418.48499999999</c:v>
                </c:pt>
                <c:pt idx="1">
                  <c:v>140300.39499999999</c:v>
                </c:pt>
                <c:pt idx="2">
                  <c:v>140406.02499999999</c:v>
                </c:pt>
                <c:pt idx="3">
                  <c:v>141241.39000000001</c:v>
                </c:pt>
                <c:pt idx="4">
                  <c:v>141008.79499999998</c:v>
                </c:pt>
                <c:pt idx="5">
                  <c:v>140849.005</c:v>
                </c:pt>
                <c:pt idx="6">
                  <c:v>140437.465</c:v>
                </c:pt>
                <c:pt idx="7">
                  <c:v>88783.98000000001</c:v>
                </c:pt>
                <c:pt idx="8">
                  <c:v>89671.459999999992</c:v>
                </c:pt>
                <c:pt idx="9">
                  <c:v>89582.91</c:v>
                </c:pt>
                <c:pt idx="10">
                  <c:v>89450.304999999993</c:v>
                </c:pt>
                <c:pt idx="11">
                  <c:v>89559.81</c:v>
                </c:pt>
                <c:pt idx="12">
                  <c:v>89773.19</c:v>
                </c:pt>
                <c:pt idx="13">
                  <c:v>72012.945000000007</c:v>
                </c:pt>
                <c:pt idx="14">
                  <c:v>72309.565000000002</c:v>
                </c:pt>
                <c:pt idx="15">
                  <c:v>71930.06</c:v>
                </c:pt>
                <c:pt idx="16">
                  <c:v>71762.080000000002</c:v>
                </c:pt>
                <c:pt idx="17">
                  <c:v>71757.565000000002</c:v>
                </c:pt>
                <c:pt idx="18">
                  <c:v>71976.39</c:v>
                </c:pt>
                <c:pt idx="19">
                  <c:v>72063.58</c:v>
                </c:pt>
                <c:pt idx="20">
                  <c:v>71998.234999999986</c:v>
                </c:pt>
                <c:pt idx="21">
                  <c:v>128752.515</c:v>
                </c:pt>
                <c:pt idx="22">
                  <c:v>128277.855</c:v>
                </c:pt>
                <c:pt idx="23">
                  <c:v>128205.91</c:v>
                </c:pt>
                <c:pt idx="24">
                  <c:v>128473.345</c:v>
                </c:pt>
                <c:pt idx="25">
                  <c:v>128595.015</c:v>
                </c:pt>
                <c:pt idx="26">
                  <c:v>128129.15</c:v>
                </c:pt>
                <c:pt idx="27">
                  <c:v>127989.045</c:v>
                </c:pt>
                <c:pt idx="28">
                  <c:v>128732.925</c:v>
                </c:pt>
                <c:pt idx="29">
                  <c:v>97739.23</c:v>
                </c:pt>
                <c:pt idx="30">
                  <c:v>97770.625</c:v>
                </c:pt>
                <c:pt idx="31">
                  <c:v>97812.84</c:v>
                </c:pt>
                <c:pt idx="32">
                  <c:v>97718.86</c:v>
                </c:pt>
                <c:pt idx="33">
                  <c:v>97735.774999999994</c:v>
                </c:pt>
                <c:pt idx="34">
                  <c:v>97738.880000000005</c:v>
                </c:pt>
                <c:pt idx="35">
                  <c:v>97742.59</c:v>
                </c:pt>
                <c:pt idx="36">
                  <c:v>97738.60500000001</c:v>
                </c:pt>
                <c:pt idx="37">
                  <c:v>113428.08</c:v>
                </c:pt>
                <c:pt idx="38">
                  <c:v>113375.08499999999</c:v>
                </c:pt>
                <c:pt idx="39">
                  <c:v>113411.5</c:v>
                </c:pt>
                <c:pt idx="40">
                  <c:v>113848.66500000001</c:v>
                </c:pt>
                <c:pt idx="41">
                  <c:v>113272.535</c:v>
                </c:pt>
                <c:pt idx="42">
                  <c:v>113160.205</c:v>
                </c:pt>
                <c:pt idx="43">
                  <c:v>113523.43</c:v>
                </c:pt>
                <c:pt idx="44">
                  <c:v>113491.1</c:v>
                </c:pt>
                <c:pt idx="45">
                  <c:v>113407.235</c:v>
                </c:pt>
                <c:pt idx="46">
                  <c:v>102575.02499999999</c:v>
                </c:pt>
                <c:pt idx="47">
                  <c:v>102821.13</c:v>
                </c:pt>
                <c:pt idx="48">
                  <c:v>102709.25</c:v>
                </c:pt>
                <c:pt idx="49">
                  <c:v>102539.58</c:v>
                </c:pt>
                <c:pt idx="50">
                  <c:v>102535.77499999999</c:v>
                </c:pt>
                <c:pt idx="51">
                  <c:v>102627.83499999999</c:v>
                </c:pt>
                <c:pt idx="52">
                  <c:v>102682.57500000001</c:v>
                </c:pt>
                <c:pt idx="53">
                  <c:v>102611.82</c:v>
                </c:pt>
                <c:pt idx="54">
                  <c:v>102603.035</c:v>
                </c:pt>
                <c:pt idx="55">
                  <c:v>59133.255000000005</c:v>
                </c:pt>
                <c:pt idx="56">
                  <c:v>59131.775000000001</c:v>
                </c:pt>
                <c:pt idx="57">
                  <c:v>59170.16</c:v>
                </c:pt>
                <c:pt idx="58">
                  <c:v>59175.82</c:v>
                </c:pt>
                <c:pt idx="59">
                  <c:v>59159.884999999995</c:v>
                </c:pt>
                <c:pt idx="60">
                  <c:v>59165.415000000001</c:v>
                </c:pt>
                <c:pt idx="61">
                  <c:v>59190.78</c:v>
                </c:pt>
                <c:pt idx="62">
                  <c:v>59199.83</c:v>
                </c:pt>
                <c:pt idx="63">
                  <c:v>59163.21</c:v>
                </c:pt>
                <c:pt idx="64">
                  <c:v>67907.364999999991</c:v>
                </c:pt>
                <c:pt idx="65">
                  <c:v>67951.584999999992</c:v>
                </c:pt>
                <c:pt idx="66">
                  <c:v>67891.005000000005</c:v>
                </c:pt>
                <c:pt idx="67">
                  <c:v>67911.005000000005</c:v>
                </c:pt>
                <c:pt idx="68">
                  <c:v>67823.095000000001</c:v>
                </c:pt>
                <c:pt idx="69">
                  <c:v>67842.38</c:v>
                </c:pt>
                <c:pt idx="70">
                  <c:v>67777.86</c:v>
                </c:pt>
                <c:pt idx="71">
                  <c:v>67744.954999999987</c:v>
                </c:pt>
                <c:pt idx="72">
                  <c:v>43285.114999999998</c:v>
                </c:pt>
                <c:pt idx="73">
                  <c:v>43309.584999999999</c:v>
                </c:pt>
                <c:pt idx="74">
                  <c:v>43301.125</c:v>
                </c:pt>
                <c:pt idx="75">
                  <c:v>43195.085000000006</c:v>
                </c:pt>
                <c:pt idx="76">
                  <c:v>43247.18</c:v>
                </c:pt>
                <c:pt idx="77">
                  <c:v>43645.774999999994</c:v>
                </c:pt>
                <c:pt idx="78">
                  <c:v>43360.095000000001</c:v>
                </c:pt>
                <c:pt idx="79">
                  <c:v>43285.165000000001</c:v>
                </c:pt>
                <c:pt idx="80">
                  <c:v>43283.57</c:v>
                </c:pt>
              </c:numCache>
            </c:numRef>
          </c:xVal>
          <c:yVal>
            <c:numRef>
              <c:f>' 10 models'!$E$2:$E$82</c:f>
              <c:numCache>
                <c:formatCode>General</c:formatCode>
                <c:ptCount val="81"/>
                <c:pt idx="0">
                  <c:v>405.56999999997788</c:v>
                </c:pt>
                <c:pt idx="1">
                  <c:v>519.19000000000233</c:v>
                </c:pt>
                <c:pt idx="2">
                  <c:v>569.36999999999534</c:v>
                </c:pt>
                <c:pt idx="3">
                  <c:v>-847.06000000002678</c:v>
                </c:pt>
                <c:pt idx="4">
                  <c:v>-306.29000000000815</c:v>
                </c:pt>
                <c:pt idx="5">
                  <c:v>-275.95000000001164</c:v>
                </c:pt>
                <c:pt idx="6">
                  <c:v>385.89000000001397</c:v>
                </c:pt>
                <c:pt idx="7">
                  <c:v>267.9600000000064</c:v>
                </c:pt>
                <c:pt idx="8">
                  <c:v>-720.65999999998894</c:v>
                </c:pt>
                <c:pt idx="9">
                  <c:v>-375.02000000000407</c:v>
                </c:pt>
                <c:pt idx="10">
                  <c:v>-432.81000000001222</c:v>
                </c:pt>
                <c:pt idx="11">
                  <c:v>-737.41999999999825</c:v>
                </c:pt>
                <c:pt idx="12">
                  <c:v>-468.67999999999302</c:v>
                </c:pt>
                <c:pt idx="13">
                  <c:v>-686.40999999998894</c:v>
                </c:pt>
                <c:pt idx="14">
                  <c:v>-88.229999999995925</c:v>
                </c:pt>
                <c:pt idx="15">
                  <c:v>-370.22000000000116</c:v>
                </c:pt>
                <c:pt idx="16">
                  <c:v>-141.44000000000233</c:v>
                </c:pt>
                <c:pt idx="17">
                  <c:v>-376.91000000000349</c:v>
                </c:pt>
                <c:pt idx="18">
                  <c:v>-514.48000000001048</c:v>
                </c:pt>
                <c:pt idx="19">
                  <c:v>-593.66000000000349</c:v>
                </c:pt>
                <c:pt idx="20">
                  <c:v>-618.61000000000058</c:v>
                </c:pt>
                <c:pt idx="21">
                  <c:v>-495.64999999999418</c:v>
                </c:pt>
                <c:pt idx="22">
                  <c:v>805.19000000000233</c:v>
                </c:pt>
                <c:pt idx="23">
                  <c:v>661.30000000000291</c:v>
                </c:pt>
                <c:pt idx="24">
                  <c:v>-432.70999999999185</c:v>
                </c:pt>
                <c:pt idx="25">
                  <c:v>-532.13000000000466</c:v>
                </c:pt>
                <c:pt idx="26">
                  <c:v>148.86000000000058</c:v>
                </c:pt>
                <c:pt idx="27">
                  <c:v>284.36999999999534</c:v>
                </c:pt>
                <c:pt idx="28">
                  <c:v>-848.80999999999767</c:v>
                </c:pt>
                <c:pt idx="29">
                  <c:v>493.10000000000582</c:v>
                </c:pt>
                <c:pt idx="30">
                  <c:v>513.30999999999767</c:v>
                </c:pt>
                <c:pt idx="31">
                  <c:v>576.80000000000291</c:v>
                </c:pt>
                <c:pt idx="32">
                  <c:v>306.72000000000116</c:v>
                </c:pt>
                <c:pt idx="33">
                  <c:v>338.02999999999884</c:v>
                </c:pt>
                <c:pt idx="34">
                  <c:v>409.27999999999884</c:v>
                </c:pt>
                <c:pt idx="35">
                  <c:v>332.58000000000175</c:v>
                </c:pt>
                <c:pt idx="36">
                  <c:v>395.94999999999709</c:v>
                </c:pt>
                <c:pt idx="37">
                  <c:v>692.73999999999069</c:v>
                </c:pt>
                <c:pt idx="38">
                  <c:v>624.99000000000524</c:v>
                </c:pt>
                <c:pt idx="39">
                  <c:v>860.14000000001397</c:v>
                </c:pt>
                <c:pt idx="40">
                  <c:v>320.38999999999942</c:v>
                </c:pt>
                <c:pt idx="41">
                  <c:v>401.99000000000524</c:v>
                </c:pt>
                <c:pt idx="42">
                  <c:v>697.51000000000931</c:v>
                </c:pt>
                <c:pt idx="43">
                  <c:v>778.34000000001106</c:v>
                </c:pt>
                <c:pt idx="44">
                  <c:v>872.15999999998894</c:v>
                </c:pt>
                <c:pt idx="45">
                  <c:v>779.73000000001048</c:v>
                </c:pt>
                <c:pt idx="46">
                  <c:v>577.84999999999127</c:v>
                </c:pt>
                <c:pt idx="47">
                  <c:v>845.13999999999942</c:v>
                </c:pt>
                <c:pt idx="48">
                  <c:v>589.23999999999069</c:v>
                </c:pt>
                <c:pt idx="49">
                  <c:v>708.27999999999884</c:v>
                </c:pt>
                <c:pt idx="50">
                  <c:v>658.52999999999884</c:v>
                </c:pt>
                <c:pt idx="51">
                  <c:v>472.81000000001222</c:v>
                </c:pt>
                <c:pt idx="52">
                  <c:v>1024.7299999999959</c:v>
                </c:pt>
                <c:pt idx="53">
                  <c:v>648.69999999999709</c:v>
                </c:pt>
                <c:pt idx="54">
                  <c:v>799.11000000000058</c:v>
                </c:pt>
                <c:pt idx="55">
                  <c:v>477.34999999999854</c:v>
                </c:pt>
                <c:pt idx="56">
                  <c:v>458.88999999999942</c:v>
                </c:pt>
                <c:pt idx="57">
                  <c:v>540.42000000000553</c:v>
                </c:pt>
                <c:pt idx="58">
                  <c:v>465.60000000000582</c:v>
                </c:pt>
                <c:pt idx="59">
                  <c:v>508.7300000000032</c:v>
                </c:pt>
                <c:pt idx="60">
                  <c:v>571.55000000000291</c:v>
                </c:pt>
                <c:pt idx="61">
                  <c:v>609.54000000000087</c:v>
                </c:pt>
                <c:pt idx="62">
                  <c:v>621.5199999999968</c:v>
                </c:pt>
                <c:pt idx="63">
                  <c:v>543.72000000000116</c:v>
                </c:pt>
                <c:pt idx="64">
                  <c:v>411.34999999999127</c:v>
                </c:pt>
                <c:pt idx="65">
                  <c:v>600.11000000000058</c:v>
                </c:pt>
                <c:pt idx="66">
                  <c:v>384.52999999999884</c:v>
                </c:pt>
                <c:pt idx="67">
                  <c:v>474.7100000000064</c:v>
                </c:pt>
                <c:pt idx="68">
                  <c:v>680.52999999999884</c:v>
                </c:pt>
                <c:pt idx="69">
                  <c:v>590.86000000000058</c:v>
                </c:pt>
                <c:pt idx="70">
                  <c:v>607.45999999999185</c:v>
                </c:pt>
                <c:pt idx="71">
                  <c:v>694.88999999999942</c:v>
                </c:pt>
                <c:pt idx="72">
                  <c:v>294.69000000000233</c:v>
                </c:pt>
                <c:pt idx="73">
                  <c:v>375.38999999999942</c:v>
                </c:pt>
                <c:pt idx="74">
                  <c:v>450.14999999999418</c:v>
                </c:pt>
                <c:pt idx="75">
                  <c:v>165.43000000000029</c:v>
                </c:pt>
                <c:pt idx="76">
                  <c:v>191.41999999999825</c:v>
                </c:pt>
                <c:pt idx="77">
                  <c:v>-584.01000000000204</c:v>
                </c:pt>
                <c:pt idx="78">
                  <c:v>549.13000000000466</c:v>
                </c:pt>
                <c:pt idx="79">
                  <c:v>647.19000000000233</c:v>
                </c:pt>
                <c:pt idx="80">
                  <c:v>487.39999999999418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140418.48499999999</c:v>
                </c:pt>
                <c:pt idx="1">
                  <c:v>140300.39499999999</c:v>
                </c:pt>
                <c:pt idx="2">
                  <c:v>140406.02499999999</c:v>
                </c:pt>
                <c:pt idx="3">
                  <c:v>141241.39000000001</c:v>
                </c:pt>
                <c:pt idx="4">
                  <c:v>141008.79499999998</c:v>
                </c:pt>
                <c:pt idx="5">
                  <c:v>140849.005</c:v>
                </c:pt>
                <c:pt idx="6">
                  <c:v>140437.465</c:v>
                </c:pt>
                <c:pt idx="7">
                  <c:v>88783.98000000001</c:v>
                </c:pt>
                <c:pt idx="8">
                  <c:v>89671.459999999992</c:v>
                </c:pt>
                <c:pt idx="9">
                  <c:v>89582.91</c:v>
                </c:pt>
                <c:pt idx="10">
                  <c:v>89450.304999999993</c:v>
                </c:pt>
                <c:pt idx="11">
                  <c:v>89559.81</c:v>
                </c:pt>
                <c:pt idx="12">
                  <c:v>89773.19</c:v>
                </c:pt>
                <c:pt idx="13">
                  <c:v>72012.945000000007</c:v>
                </c:pt>
                <c:pt idx="14">
                  <c:v>72309.565000000002</c:v>
                </c:pt>
                <c:pt idx="15">
                  <c:v>71930.06</c:v>
                </c:pt>
                <c:pt idx="16">
                  <c:v>71762.080000000002</c:v>
                </c:pt>
                <c:pt idx="17">
                  <c:v>71757.565000000002</c:v>
                </c:pt>
                <c:pt idx="18">
                  <c:v>71976.39</c:v>
                </c:pt>
                <c:pt idx="19">
                  <c:v>72063.58</c:v>
                </c:pt>
                <c:pt idx="20">
                  <c:v>71998.234999999986</c:v>
                </c:pt>
                <c:pt idx="21">
                  <c:v>128752.515</c:v>
                </c:pt>
                <c:pt idx="22">
                  <c:v>128277.855</c:v>
                </c:pt>
                <c:pt idx="23">
                  <c:v>128205.91</c:v>
                </c:pt>
                <c:pt idx="24">
                  <c:v>128473.345</c:v>
                </c:pt>
                <c:pt idx="25">
                  <c:v>128595.015</c:v>
                </c:pt>
                <c:pt idx="26">
                  <c:v>128129.15</c:v>
                </c:pt>
                <c:pt idx="27">
                  <c:v>127989.045</c:v>
                </c:pt>
                <c:pt idx="28">
                  <c:v>128732.925</c:v>
                </c:pt>
                <c:pt idx="29">
                  <c:v>97739.23</c:v>
                </c:pt>
                <c:pt idx="30">
                  <c:v>97770.625</c:v>
                </c:pt>
                <c:pt idx="31">
                  <c:v>97812.84</c:v>
                </c:pt>
                <c:pt idx="32">
                  <c:v>97718.86</c:v>
                </c:pt>
                <c:pt idx="33">
                  <c:v>97735.774999999994</c:v>
                </c:pt>
                <c:pt idx="34">
                  <c:v>97738.880000000005</c:v>
                </c:pt>
                <c:pt idx="35">
                  <c:v>97742.59</c:v>
                </c:pt>
                <c:pt idx="36">
                  <c:v>97738.60500000001</c:v>
                </c:pt>
                <c:pt idx="37">
                  <c:v>113428.08</c:v>
                </c:pt>
                <c:pt idx="38">
                  <c:v>113375.08499999999</c:v>
                </c:pt>
                <c:pt idx="39">
                  <c:v>113411.5</c:v>
                </c:pt>
                <c:pt idx="40">
                  <c:v>113848.66500000001</c:v>
                </c:pt>
                <c:pt idx="41">
                  <c:v>113272.535</c:v>
                </c:pt>
                <c:pt idx="42">
                  <c:v>113160.205</c:v>
                </c:pt>
                <c:pt idx="43">
                  <c:v>113523.43</c:v>
                </c:pt>
                <c:pt idx="44">
                  <c:v>113491.1</c:v>
                </c:pt>
                <c:pt idx="45">
                  <c:v>113407.235</c:v>
                </c:pt>
                <c:pt idx="46">
                  <c:v>102575.02499999999</c:v>
                </c:pt>
                <c:pt idx="47">
                  <c:v>102821.13</c:v>
                </c:pt>
                <c:pt idx="48">
                  <c:v>102709.25</c:v>
                </c:pt>
                <c:pt idx="49">
                  <c:v>102539.58</c:v>
                </c:pt>
                <c:pt idx="50">
                  <c:v>102535.77499999999</c:v>
                </c:pt>
                <c:pt idx="51">
                  <c:v>102627.83499999999</c:v>
                </c:pt>
                <c:pt idx="52">
                  <c:v>102682.57500000001</c:v>
                </c:pt>
                <c:pt idx="53">
                  <c:v>102611.82</c:v>
                </c:pt>
                <c:pt idx="54">
                  <c:v>102603.035</c:v>
                </c:pt>
                <c:pt idx="55">
                  <c:v>59133.255000000005</c:v>
                </c:pt>
                <c:pt idx="56">
                  <c:v>59131.775000000001</c:v>
                </c:pt>
                <c:pt idx="57">
                  <c:v>59170.16</c:v>
                </c:pt>
                <c:pt idx="58">
                  <c:v>59175.82</c:v>
                </c:pt>
                <c:pt idx="59">
                  <c:v>59159.884999999995</c:v>
                </c:pt>
                <c:pt idx="60">
                  <c:v>59165.415000000001</c:v>
                </c:pt>
                <c:pt idx="61">
                  <c:v>59190.78</c:v>
                </c:pt>
                <c:pt idx="62">
                  <c:v>59199.83</c:v>
                </c:pt>
                <c:pt idx="63">
                  <c:v>59163.21</c:v>
                </c:pt>
                <c:pt idx="64">
                  <c:v>67907.364999999991</c:v>
                </c:pt>
                <c:pt idx="65">
                  <c:v>67951.584999999992</c:v>
                </c:pt>
                <c:pt idx="66">
                  <c:v>67891.005000000005</c:v>
                </c:pt>
                <c:pt idx="67">
                  <c:v>67911.005000000005</c:v>
                </c:pt>
                <c:pt idx="68">
                  <c:v>67823.095000000001</c:v>
                </c:pt>
                <c:pt idx="69">
                  <c:v>67842.38</c:v>
                </c:pt>
                <c:pt idx="70">
                  <c:v>67777.86</c:v>
                </c:pt>
                <c:pt idx="71">
                  <c:v>67744.954999999987</c:v>
                </c:pt>
                <c:pt idx="72">
                  <c:v>43285.114999999998</c:v>
                </c:pt>
                <c:pt idx="73">
                  <c:v>43309.584999999999</c:v>
                </c:pt>
                <c:pt idx="74">
                  <c:v>43301.125</c:v>
                </c:pt>
                <c:pt idx="75">
                  <c:v>43195.085000000006</c:v>
                </c:pt>
                <c:pt idx="76">
                  <c:v>43247.18</c:v>
                </c:pt>
                <c:pt idx="77">
                  <c:v>43645.774999999994</c:v>
                </c:pt>
                <c:pt idx="78">
                  <c:v>43360.095000000001</c:v>
                </c:pt>
                <c:pt idx="79">
                  <c:v>43285.165000000001</c:v>
                </c:pt>
                <c:pt idx="80">
                  <c:v>43283.57</c:v>
                </c:pt>
              </c:numCache>
            </c:numRef>
          </c:xVal>
          <c:yVal>
            <c:numRef>
              <c:f>' 10 models'!$G$2:$G$82</c:f>
              <c:numCache>
                <c:formatCode>General</c:formatCode>
                <c:ptCount val="81"/>
                <c:pt idx="0">
                  <c:v>-699.10133311660968</c:v>
                </c:pt>
                <c:pt idx="1">
                  <c:v>-699.10133311660968</c:v>
                </c:pt>
                <c:pt idx="2">
                  <c:v>-699.10133311660968</c:v>
                </c:pt>
                <c:pt idx="3">
                  <c:v>-699.10133311660968</c:v>
                </c:pt>
                <c:pt idx="4">
                  <c:v>-699.10133311660968</c:v>
                </c:pt>
                <c:pt idx="5">
                  <c:v>-699.10133311660968</c:v>
                </c:pt>
                <c:pt idx="6">
                  <c:v>-699.10133311660968</c:v>
                </c:pt>
                <c:pt idx="7">
                  <c:v>-699.10133311660968</c:v>
                </c:pt>
                <c:pt idx="8">
                  <c:v>-699.10133311660968</c:v>
                </c:pt>
                <c:pt idx="9">
                  <c:v>-699.10133311660968</c:v>
                </c:pt>
                <c:pt idx="10">
                  <c:v>-699.10133311660968</c:v>
                </c:pt>
                <c:pt idx="11">
                  <c:v>-699.10133311660968</c:v>
                </c:pt>
                <c:pt idx="12">
                  <c:v>-699.10133311660968</c:v>
                </c:pt>
                <c:pt idx="13">
                  <c:v>-699.10133311660968</c:v>
                </c:pt>
                <c:pt idx="14">
                  <c:v>-699.10133311660968</c:v>
                </c:pt>
                <c:pt idx="15">
                  <c:v>-699.10133311660968</c:v>
                </c:pt>
                <c:pt idx="16">
                  <c:v>-699.10133311660968</c:v>
                </c:pt>
                <c:pt idx="17">
                  <c:v>-699.10133311660968</c:v>
                </c:pt>
                <c:pt idx="18">
                  <c:v>-699.10133311660968</c:v>
                </c:pt>
                <c:pt idx="19">
                  <c:v>-699.10133311660968</c:v>
                </c:pt>
                <c:pt idx="20">
                  <c:v>-699.10133311660968</c:v>
                </c:pt>
                <c:pt idx="21">
                  <c:v>-699.10133311660968</c:v>
                </c:pt>
                <c:pt idx="22">
                  <c:v>-699.10133311660968</c:v>
                </c:pt>
                <c:pt idx="23">
                  <c:v>-699.10133311660968</c:v>
                </c:pt>
                <c:pt idx="24">
                  <c:v>-699.10133311660968</c:v>
                </c:pt>
                <c:pt idx="25">
                  <c:v>-699.10133311660968</c:v>
                </c:pt>
                <c:pt idx="26">
                  <c:v>-699.10133311660968</c:v>
                </c:pt>
                <c:pt idx="27">
                  <c:v>-699.10133311660968</c:v>
                </c:pt>
                <c:pt idx="28">
                  <c:v>-699.10133311660968</c:v>
                </c:pt>
                <c:pt idx="29">
                  <c:v>-699.10133311660968</c:v>
                </c:pt>
                <c:pt idx="30">
                  <c:v>-699.10133311660968</c:v>
                </c:pt>
                <c:pt idx="31">
                  <c:v>-699.10133311660968</c:v>
                </c:pt>
                <c:pt idx="32">
                  <c:v>-699.10133311660968</c:v>
                </c:pt>
                <c:pt idx="33">
                  <c:v>-699.10133311660968</c:v>
                </c:pt>
                <c:pt idx="34">
                  <c:v>-699.10133311660968</c:v>
                </c:pt>
                <c:pt idx="35">
                  <c:v>-699.10133311660968</c:v>
                </c:pt>
                <c:pt idx="36">
                  <c:v>-699.10133311660968</c:v>
                </c:pt>
                <c:pt idx="37">
                  <c:v>-699.10133311660968</c:v>
                </c:pt>
                <c:pt idx="38">
                  <c:v>-699.10133311660968</c:v>
                </c:pt>
                <c:pt idx="39">
                  <c:v>-699.10133311660968</c:v>
                </c:pt>
                <c:pt idx="40">
                  <c:v>-699.10133311660968</c:v>
                </c:pt>
                <c:pt idx="41">
                  <c:v>-699.10133311660968</c:v>
                </c:pt>
                <c:pt idx="42">
                  <c:v>-699.10133311660968</c:v>
                </c:pt>
                <c:pt idx="43">
                  <c:v>-699.10133311660968</c:v>
                </c:pt>
                <c:pt idx="44">
                  <c:v>-699.10133311660968</c:v>
                </c:pt>
                <c:pt idx="45">
                  <c:v>-699.10133311660968</c:v>
                </c:pt>
                <c:pt idx="46">
                  <c:v>-699.10133311660968</c:v>
                </c:pt>
                <c:pt idx="47">
                  <c:v>-699.10133311660968</c:v>
                </c:pt>
                <c:pt idx="48">
                  <c:v>-699.10133311660968</c:v>
                </c:pt>
                <c:pt idx="49">
                  <c:v>-699.10133311660968</c:v>
                </c:pt>
                <c:pt idx="50">
                  <c:v>-699.10133311660968</c:v>
                </c:pt>
                <c:pt idx="51">
                  <c:v>-699.10133311660968</c:v>
                </c:pt>
                <c:pt idx="52">
                  <c:v>-699.10133311660968</c:v>
                </c:pt>
                <c:pt idx="53">
                  <c:v>-699.10133311660968</c:v>
                </c:pt>
                <c:pt idx="54">
                  <c:v>-699.10133311660968</c:v>
                </c:pt>
                <c:pt idx="55">
                  <c:v>-699.10133311660968</c:v>
                </c:pt>
                <c:pt idx="56">
                  <c:v>-699.10133311660968</c:v>
                </c:pt>
                <c:pt idx="57">
                  <c:v>-699.10133311660968</c:v>
                </c:pt>
                <c:pt idx="58">
                  <c:v>-699.10133311660968</c:v>
                </c:pt>
                <c:pt idx="59">
                  <c:v>-699.10133311660968</c:v>
                </c:pt>
                <c:pt idx="60">
                  <c:v>-699.10133311660968</c:v>
                </c:pt>
                <c:pt idx="61">
                  <c:v>-699.10133311660968</c:v>
                </c:pt>
                <c:pt idx="62">
                  <c:v>-699.10133311660968</c:v>
                </c:pt>
                <c:pt idx="63">
                  <c:v>-699.10133311660968</c:v>
                </c:pt>
                <c:pt idx="64">
                  <c:v>-699.10133311660968</c:v>
                </c:pt>
                <c:pt idx="65">
                  <c:v>-699.10133311660968</c:v>
                </c:pt>
                <c:pt idx="66">
                  <c:v>-699.10133311660968</c:v>
                </c:pt>
                <c:pt idx="67">
                  <c:v>-699.10133311660968</c:v>
                </c:pt>
                <c:pt idx="68">
                  <c:v>-699.10133311660968</c:v>
                </c:pt>
                <c:pt idx="69">
                  <c:v>-699.10133311660968</c:v>
                </c:pt>
                <c:pt idx="70">
                  <c:v>-699.10133311660968</c:v>
                </c:pt>
                <c:pt idx="71">
                  <c:v>-699.10133311660968</c:v>
                </c:pt>
                <c:pt idx="72">
                  <c:v>-699.10133311660968</c:v>
                </c:pt>
                <c:pt idx="73">
                  <c:v>-699.10133311660968</c:v>
                </c:pt>
                <c:pt idx="74">
                  <c:v>-699.10133311660968</c:v>
                </c:pt>
                <c:pt idx="75">
                  <c:v>-699.10133311660968</c:v>
                </c:pt>
                <c:pt idx="76">
                  <c:v>-699.10133311660968</c:v>
                </c:pt>
                <c:pt idx="77">
                  <c:v>-699.10133311660968</c:v>
                </c:pt>
                <c:pt idx="78">
                  <c:v>-699.10133311660968</c:v>
                </c:pt>
                <c:pt idx="79">
                  <c:v>-699.10133311660968</c:v>
                </c:pt>
                <c:pt idx="80">
                  <c:v>-699.10133311660968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140418.48499999999</c:v>
                </c:pt>
                <c:pt idx="1">
                  <c:v>140300.39499999999</c:v>
                </c:pt>
                <c:pt idx="2">
                  <c:v>140406.02499999999</c:v>
                </c:pt>
                <c:pt idx="3">
                  <c:v>141241.39000000001</c:v>
                </c:pt>
                <c:pt idx="4">
                  <c:v>141008.79499999998</c:v>
                </c:pt>
                <c:pt idx="5">
                  <c:v>140849.005</c:v>
                </c:pt>
                <c:pt idx="6">
                  <c:v>140437.465</c:v>
                </c:pt>
                <c:pt idx="7">
                  <c:v>88783.98000000001</c:v>
                </c:pt>
                <c:pt idx="8">
                  <c:v>89671.459999999992</c:v>
                </c:pt>
                <c:pt idx="9">
                  <c:v>89582.91</c:v>
                </c:pt>
                <c:pt idx="10">
                  <c:v>89450.304999999993</c:v>
                </c:pt>
                <c:pt idx="11">
                  <c:v>89559.81</c:v>
                </c:pt>
                <c:pt idx="12">
                  <c:v>89773.19</c:v>
                </c:pt>
                <c:pt idx="13">
                  <c:v>72012.945000000007</c:v>
                </c:pt>
                <c:pt idx="14">
                  <c:v>72309.565000000002</c:v>
                </c:pt>
                <c:pt idx="15">
                  <c:v>71930.06</c:v>
                </c:pt>
                <c:pt idx="16">
                  <c:v>71762.080000000002</c:v>
                </c:pt>
                <c:pt idx="17">
                  <c:v>71757.565000000002</c:v>
                </c:pt>
                <c:pt idx="18">
                  <c:v>71976.39</c:v>
                </c:pt>
                <c:pt idx="19">
                  <c:v>72063.58</c:v>
                </c:pt>
                <c:pt idx="20">
                  <c:v>71998.234999999986</c:v>
                </c:pt>
                <c:pt idx="21">
                  <c:v>128752.515</c:v>
                </c:pt>
                <c:pt idx="22">
                  <c:v>128277.855</c:v>
                </c:pt>
                <c:pt idx="23">
                  <c:v>128205.91</c:v>
                </c:pt>
                <c:pt idx="24">
                  <c:v>128473.345</c:v>
                </c:pt>
                <c:pt idx="25">
                  <c:v>128595.015</c:v>
                </c:pt>
                <c:pt idx="26">
                  <c:v>128129.15</c:v>
                </c:pt>
                <c:pt idx="27">
                  <c:v>127989.045</c:v>
                </c:pt>
                <c:pt idx="28">
                  <c:v>128732.925</c:v>
                </c:pt>
                <c:pt idx="29">
                  <c:v>97739.23</c:v>
                </c:pt>
                <c:pt idx="30">
                  <c:v>97770.625</c:v>
                </c:pt>
                <c:pt idx="31">
                  <c:v>97812.84</c:v>
                </c:pt>
                <c:pt idx="32">
                  <c:v>97718.86</c:v>
                </c:pt>
                <c:pt idx="33">
                  <c:v>97735.774999999994</c:v>
                </c:pt>
                <c:pt idx="34">
                  <c:v>97738.880000000005</c:v>
                </c:pt>
                <c:pt idx="35">
                  <c:v>97742.59</c:v>
                </c:pt>
                <c:pt idx="36">
                  <c:v>97738.60500000001</c:v>
                </c:pt>
                <c:pt idx="37">
                  <c:v>113428.08</c:v>
                </c:pt>
                <c:pt idx="38">
                  <c:v>113375.08499999999</c:v>
                </c:pt>
                <c:pt idx="39">
                  <c:v>113411.5</c:v>
                </c:pt>
                <c:pt idx="40">
                  <c:v>113848.66500000001</c:v>
                </c:pt>
                <c:pt idx="41">
                  <c:v>113272.535</c:v>
                </c:pt>
                <c:pt idx="42">
                  <c:v>113160.205</c:v>
                </c:pt>
                <c:pt idx="43">
                  <c:v>113523.43</c:v>
                </c:pt>
                <c:pt idx="44">
                  <c:v>113491.1</c:v>
                </c:pt>
                <c:pt idx="45">
                  <c:v>113407.235</c:v>
                </c:pt>
                <c:pt idx="46">
                  <c:v>102575.02499999999</c:v>
                </c:pt>
                <c:pt idx="47">
                  <c:v>102821.13</c:v>
                </c:pt>
                <c:pt idx="48">
                  <c:v>102709.25</c:v>
                </c:pt>
                <c:pt idx="49">
                  <c:v>102539.58</c:v>
                </c:pt>
                <c:pt idx="50">
                  <c:v>102535.77499999999</c:v>
                </c:pt>
                <c:pt idx="51">
                  <c:v>102627.83499999999</c:v>
                </c:pt>
                <c:pt idx="52">
                  <c:v>102682.57500000001</c:v>
                </c:pt>
                <c:pt idx="53">
                  <c:v>102611.82</c:v>
                </c:pt>
                <c:pt idx="54">
                  <c:v>102603.035</c:v>
                </c:pt>
                <c:pt idx="55">
                  <c:v>59133.255000000005</c:v>
                </c:pt>
                <c:pt idx="56">
                  <c:v>59131.775000000001</c:v>
                </c:pt>
                <c:pt idx="57">
                  <c:v>59170.16</c:v>
                </c:pt>
                <c:pt idx="58">
                  <c:v>59175.82</c:v>
                </c:pt>
                <c:pt idx="59">
                  <c:v>59159.884999999995</c:v>
                </c:pt>
                <c:pt idx="60">
                  <c:v>59165.415000000001</c:v>
                </c:pt>
                <c:pt idx="61">
                  <c:v>59190.78</c:v>
                </c:pt>
                <c:pt idx="62">
                  <c:v>59199.83</c:v>
                </c:pt>
                <c:pt idx="63">
                  <c:v>59163.21</c:v>
                </c:pt>
                <c:pt idx="64">
                  <c:v>67907.364999999991</c:v>
                </c:pt>
                <c:pt idx="65">
                  <c:v>67951.584999999992</c:v>
                </c:pt>
                <c:pt idx="66">
                  <c:v>67891.005000000005</c:v>
                </c:pt>
                <c:pt idx="67">
                  <c:v>67911.005000000005</c:v>
                </c:pt>
                <c:pt idx="68">
                  <c:v>67823.095000000001</c:v>
                </c:pt>
                <c:pt idx="69">
                  <c:v>67842.38</c:v>
                </c:pt>
                <c:pt idx="70">
                  <c:v>67777.86</c:v>
                </c:pt>
                <c:pt idx="71">
                  <c:v>67744.954999999987</c:v>
                </c:pt>
                <c:pt idx="72">
                  <c:v>43285.114999999998</c:v>
                </c:pt>
                <c:pt idx="73">
                  <c:v>43309.584999999999</c:v>
                </c:pt>
                <c:pt idx="74">
                  <c:v>43301.125</c:v>
                </c:pt>
                <c:pt idx="75">
                  <c:v>43195.085000000006</c:v>
                </c:pt>
                <c:pt idx="76">
                  <c:v>43247.18</c:v>
                </c:pt>
                <c:pt idx="77">
                  <c:v>43645.774999999994</c:v>
                </c:pt>
                <c:pt idx="78">
                  <c:v>43360.095000000001</c:v>
                </c:pt>
                <c:pt idx="79">
                  <c:v>43285.165000000001</c:v>
                </c:pt>
                <c:pt idx="80">
                  <c:v>43283.57</c:v>
                </c:pt>
              </c:numCache>
            </c:numRef>
          </c:xVal>
          <c:yVal>
            <c:numRef>
              <c:f>' 10 models'!$H$2:$H$82</c:f>
              <c:numCache>
                <c:formatCode>General</c:formatCode>
                <c:ptCount val="81"/>
                <c:pt idx="0">
                  <c:v>1235.4284936104364</c:v>
                </c:pt>
                <c:pt idx="1">
                  <c:v>1235.4284936104364</c:v>
                </c:pt>
                <c:pt idx="2">
                  <c:v>1235.4284936104364</c:v>
                </c:pt>
                <c:pt idx="3">
                  <c:v>1235.4284936104364</c:v>
                </c:pt>
                <c:pt idx="4">
                  <c:v>1235.4284936104364</c:v>
                </c:pt>
                <c:pt idx="5">
                  <c:v>1235.4284936104364</c:v>
                </c:pt>
                <c:pt idx="6">
                  <c:v>1235.4284936104364</c:v>
                </c:pt>
                <c:pt idx="7">
                  <c:v>1235.4284936104364</c:v>
                </c:pt>
                <c:pt idx="8">
                  <c:v>1235.4284936104364</c:v>
                </c:pt>
                <c:pt idx="9">
                  <c:v>1235.4284936104364</c:v>
                </c:pt>
                <c:pt idx="10">
                  <c:v>1235.4284936104364</c:v>
                </c:pt>
                <c:pt idx="11">
                  <c:v>1235.4284936104364</c:v>
                </c:pt>
                <c:pt idx="12">
                  <c:v>1235.4284936104364</c:v>
                </c:pt>
                <c:pt idx="13">
                  <c:v>1235.4284936104364</c:v>
                </c:pt>
                <c:pt idx="14">
                  <c:v>1235.4284936104364</c:v>
                </c:pt>
                <c:pt idx="15">
                  <c:v>1235.4284936104364</c:v>
                </c:pt>
                <c:pt idx="16">
                  <c:v>1235.4284936104364</c:v>
                </c:pt>
                <c:pt idx="17">
                  <c:v>1235.4284936104364</c:v>
                </c:pt>
                <c:pt idx="18">
                  <c:v>1235.4284936104364</c:v>
                </c:pt>
                <c:pt idx="19">
                  <c:v>1235.4284936104364</c:v>
                </c:pt>
                <c:pt idx="20">
                  <c:v>1235.4284936104364</c:v>
                </c:pt>
                <c:pt idx="21">
                  <c:v>1235.4284936104364</c:v>
                </c:pt>
                <c:pt idx="22">
                  <c:v>1235.4284936104364</c:v>
                </c:pt>
                <c:pt idx="23">
                  <c:v>1235.4284936104364</c:v>
                </c:pt>
                <c:pt idx="24">
                  <c:v>1235.4284936104364</c:v>
                </c:pt>
                <c:pt idx="25">
                  <c:v>1235.4284936104364</c:v>
                </c:pt>
                <c:pt idx="26">
                  <c:v>1235.4284936104364</c:v>
                </c:pt>
                <c:pt idx="27">
                  <c:v>1235.4284936104364</c:v>
                </c:pt>
                <c:pt idx="28">
                  <c:v>1235.4284936104364</c:v>
                </c:pt>
                <c:pt idx="29">
                  <c:v>1235.4284936104364</c:v>
                </c:pt>
                <c:pt idx="30">
                  <c:v>1235.4284936104364</c:v>
                </c:pt>
                <c:pt idx="31">
                  <c:v>1235.4284936104364</c:v>
                </c:pt>
                <c:pt idx="32">
                  <c:v>1235.4284936104364</c:v>
                </c:pt>
                <c:pt idx="33">
                  <c:v>1235.4284936104364</c:v>
                </c:pt>
                <c:pt idx="34">
                  <c:v>1235.4284936104364</c:v>
                </c:pt>
                <c:pt idx="35">
                  <c:v>1235.4284936104364</c:v>
                </c:pt>
                <c:pt idx="36">
                  <c:v>1235.4284936104364</c:v>
                </c:pt>
                <c:pt idx="37">
                  <c:v>1235.4284936104364</c:v>
                </c:pt>
                <c:pt idx="38">
                  <c:v>1235.4284936104364</c:v>
                </c:pt>
                <c:pt idx="39">
                  <c:v>1235.4284936104364</c:v>
                </c:pt>
                <c:pt idx="40">
                  <c:v>1235.4284936104364</c:v>
                </c:pt>
                <c:pt idx="41">
                  <c:v>1235.4284936104364</c:v>
                </c:pt>
                <c:pt idx="42">
                  <c:v>1235.4284936104364</c:v>
                </c:pt>
                <c:pt idx="43">
                  <c:v>1235.4284936104364</c:v>
                </c:pt>
                <c:pt idx="44">
                  <c:v>1235.4284936104364</c:v>
                </c:pt>
                <c:pt idx="45">
                  <c:v>1235.4284936104364</c:v>
                </c:pt>
                <c:pt idx="46">
                  <c:v>1235.4284936104364</c:v>
                </c:pt>
                <c:pt idx="47">
                  <c:v>1235.4284936104364</c:v>
                </c:pt>
                <c:pt idx="48">
                  <c:v>1235.4284936104364</c:v>
                </c:pt>
                <c:pt idx="49">
                  <c:v>1235.4284936104364</c:v>
                </c:pt>
                <c:pt idx="50">
                  <c:v>1235.4284936104364</c:v>
                </c:pt>
                <c:pt idx="51">
                  <c:v>1235.4284936104364</c:v>
                </c:pt>
                <c:pt idx="52">
                  <c:v>1235.4284936104364</c:v>
                </c:pt>
                <c:pt idx="53">
                  <c:v>1235.4284936104364</c:v>
                </c:pt>
                <c:pt idx="54">
                  <c:v>1235.4284936104364</c:v>
                </c:pt>
                <c:pt idx="55">
                  <c:v>1235.4284936104364</c:v>
                </c:pt>
                <c:pt idx="56">
                  <c:v>1235.4284936104364</c:v>
                </c:pt>
                <c:pt idx="57">
                  <c:v>1235.4284936104364</c:v>
                </c:pt>
                <c:pt idx="58">
                  <c:v>1235.4284936104364</c:v>
                </c:pt>
                <c:pt idx="59">
                  <c:v>1235.4284936104364</c:v>
                </c:pt>
                <c:pt idx="60">
                  <c:v>1235.4284936104364</c:v>
                </c:pt>
                <c:pt idx="61">
                  <c:v>1235.4284936104364</c:v>
                </c:pt>
                <c:pt idx="62">
                  <c:v>1235.4284936104364</c:v>
                </c:pt>
                <c:pt idx="63">
                  <c:v>1235.4284936104364</c:v>
                </c:pt>
                <c:pt idx="64">
                  <c:v>1235.4284936104364</c:v>
                </c:pt>
                <c:pt idx="65">
                  <c:v>1235.4284936104364</c:v>
                </c:pt>
                <c:pt idx="66">
                  <c:v>1235.4284936104364</c:v>
                </c:pt>
                <c:pt idx="67">
                  <c:v>1235.4284936104364</c:v>
                </c:pt>
                <c:pt idx="68">
                  <c:v>1235.4284936104364</c:v>
                </c:pt>
                <c:pt idx="69">
                  <c:v>1235.4284936104364</c:v>
                </c:pt>
                <c:pt idx="70">
                  <c:v>1235.4284936104364</c:v>
                </c:pt>
                <c:pt idx="71">
                  <c:v>1235.4284936104364</c:v>
                </c:pt>
                <c:pt idx="72">
                  <c:v>1235.4284936104364</c:v>
                </c:pt>
                <c:pt idx="73">
                  <c:v>1235.4284936104364</c:v>
                </c:pt>
                <c:pt idx="74">
                  <c:v>1235.4284936104364</c:v>
                </c:pt>
                <c:pt idx="75">
                  <c:v>1235.4284936104364</c:v>
                </c:pt>
                <c:pt idx="76">
                  <c:v>1235.4284936104364</c:v>
                </c:pt>
                <c:pt idx="77">
                  <c:v>1235.4284936104364</c:v>
                </c:pt>
                <c:pt idx="78">
                  <c:v>1235.4284936104364</c:v>
                </c:pt>
                <c:pt idx="79">
                  <c:v>1235.4284936104364</c:v>
                </c:pt>
                <c:pt idx="80">
                  <c:v>1235.4284936104364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140418.48499999999</c:v>
                </c:pt>
                <c:pt idx="1">
                  <c:v>140300.39499999999</c:v>
                </c:pt>
                <c:pt idx="2">
                  <c:v>140406.02499999999</c:v>
                </c:pt>
                <c:pt idx="3">
                  <c:v>141241.39000000001</c:v>
                </c:pt>
                <c:pt idx="4">
                  <c:v>141008.79499999998</c:v>
                </c:pt>
                <c:pt idx="5">
                  <c:v>140849.005</c:v>
                </c:pt>
                <c:pt idx="6">
                  <c:v>140437.465</c:v>
                </c:pt>
                <c:pt idx="7">
                  <c:v>88783.98000000001</c:v>
                </c:pt>
                <c:pt idx="8">
                  <c:v>89671.459999999992</c:v>
                </c:pt>
                <c:pt idx="9">
                  <c:v>89582.91</c:v>
                </c:pt>
                <c:pt idx="10">
                  <c:v>89450.304999999993</c:v>
                </c:pt>
                <c:pt idx="11">
                  <c:v>89559.81</c:v>
                </c:pt>
                <c:pt idx="12">
                  <c:v>89773.19</c:v>
                </c:pt>
                <c:pt idx="13">
                  <c:v>72012.945000000007</c:v>
                </c:pt>
                <c:pt idx="14">
                  <c:v>72309.565000000002</c:v>
                </c:pt>
                <c:pt idx="15">
                  <c:v>71930.06</c:v>
                </c:pt>
                <c:pt idx="16">
                  <c:v>71762.080000000002</c:v>
                </c:pt>
                <c:pt idx="17">
                  <c:v>71757.565000000002</c:v>
                </c:pt>
                <c:pt idx="18">
                  <c:v>71976.39</c:v>
                </c:pt>
                <c:pt idx="19">
                  <c:v>72063.58</c:v>
                </c:pt>
                <c:pt idx="20">
                  <c:v>71998.234999999986</c:v>
                </c:pt>
                <c:pt idx="21">
                  <c:v>128752.515</c:v>
                </c:pt>
                <c:pt idx="22">
                  <c:v>128277.855</c:v>
                </c:pt>
                <c:pt idx="23">
                  <c:v>128205.91</c:v>
                </c:pt>
                <c:pt idx="24">
                  <c:v>128473.345</c:v>
                </c:pt>
                <c:pt idx="25">
                  <c:v>128595.015</c:v>
                </c:pt>
                <c:pt idx="26">
                  <c:v>128129.15</c:v>
                </c:pt>
                <c:pt idx="27">
                  <c:v>127989.045</c:v>
                </c:pt>
                <c:pt idx="28">
                  <c:v>128732.925</c:v>
                </c:pt>
                <c:pt idx="29">
                  <c:v>97739.23</c:v>
                </c:pt>
                <c:pt idx="30">
                  <c:v>97770.625</c:v>
                </c:pt>
                <c:pt idx="31">
                  <c:v>97812.84</c:v>
                </c:pt>
                <c:pt idx="32">
                  <c:v>97718.86</c:v>
                </c:pt>
                <c:pt idx="33">
                  <c:v>97735.774999999994</c:v>
                </c:pt>
                <c:pt idx="34">
                  <c:v>97738.880000000005</c:v>
                </c:pt>
                <c:pt idx="35">
                  <c:v>97742.59</c:v>
                </c:pt>
                <c:pt idx="36">
                  <c:v>97738.60500000001</c:v>
                </c:pt>
                <c:pt idx="37">
                  <c:v>113428.08</c:v>
                </c:pt>
                <c:pt idx="38">
                  <c:v>113375.08499999999</c:v>
                </c:pt>
                <c:pt idx="39">
                  <c:v>113411.5</c:v>
                </c:pt>
                <c:pt idx="40">
                  <c:v>113848.66500000001</c:v>
                </c:pt>
                <c:pt idx="41">
                  <c:v>113272.535</c:v>
                </c:pt>
                <c:pt idx="42">
                  <c:v>113160.205</c:v>
                </c:pt>
                <c:pt idx="43">
                  <c:v>113523.43</c:v>
                </c:pt>
                <c:pt idx="44">
                  <c:v>113491.1</c:v>
                </c:pt>
                <c:pt idx="45">
                  <c:v>113407.235</c:v>
                </c:pt>
                <c:pt idx="46">
                  <c:v>102575.02499999999</c:v>
                </c:pt>
                <c:pt idx="47">
                  <c:v>102821.13</c:v>
                </c:pt>
                <c:pt idx="48">
                  <c:v>102709.25</c:v>
                </c:pt>
                <c:pt idx="49">
                  <c:v>102539.58</c:v>
                </c:pt>
                <c:pt idx="50">
                  <c:v>102535.77499999999</c:v>
                </c:pt>
                <c:pt idx="51">
                  <c:v>102627.83499999999</c:v>
                </c:pt>
                <c:pt idx="52">
                  <c:v>102682.57500000001</c:v>
                </c:pt>
                <c:pt idx="53">
                  <c:v>102611.82</c:v>
                </c:pt>
                <c:pt idx="54">
                  <c:v>102603.035</c:v>
                </c:pt>
                <c:pt idx="55">
                  <c:v>59133.255000000005</c:v>
                </c:pt>
                <c:pt idx="56">
                  <c:v>59131.775000000001</c:v>
                </c:pt>
                <c:pt idx="57">
                  <c:v>59170.16</c:v>
                </c:pt>
                <c:pt idx="58">
                  <c:v>59175.82</c:v>
                </c:pt>
                <c:pt idx="59">
                  <c:v>59159.884999999995</c:v>
                </c:pt>
                <c:pt idx="60">
                  <c:v>59165.415000000001</c:v>
                </c:pt>
                <c:pt idx="61">
                  <c:v>59190.78</c:v>
                </c:pt>
                <c:pt idx="62">
                  <c:v>59199.83</c:v>
                </c:pt>
                <c:pt idx="63">
                  <c:v>59163.21</c:v>
                </c:pt>
                <c:pt idx="64">
                  <c:v>67907.364999999991</c:v>
                </c:pt>
                <c:pt idx="65">
                  <c:v>67951.584999999992</c:v>
                </c:pt>
                <c:pt idx="66">
                  <c:v>67891.005000000005</c:v>
                </c:pt>
                <c:pt idx="67">
                  <c:v>67911.005000000005</c:v>
                </c:pt>
                <c:pt idx="68">
                  <c:v>67823.095000000001</c:v>
                </c:pt>
                <c:pt idx="69">
                  <c:v>67842.38</c:v>
                </c:pt>
                <c:pt idx="70">
                  <c:v>67777.86</c:v>
                </c:pt>
                <c:pt idx="71">
                  <c:v>67744.954999999987</c:v>
                </c:pt>
                <c:pt idx="72">
                  <c:v>43285.114999999998</c:v>
                </c:pt>
                <c:pt idx="73">
                  <c:v>43309.584999999999</c:v>
                </c:pt>
                <c:pt idx="74">
                  <c:v>43301.125</c:v>
                </c:pt>
                <c:pt idx="75">
                  <c:v>43195.085000000006</c:v>
                </c:pt>
                <c:pt idx="76">
                  <c:v>43247.18</c:v>
                </c:pt>
                <c:pt idx="77">
                  <c:v>43645.774999999994</c:v>
                </c:pt>
                <c:pt idx="78">
                  <c:v>43360.095000000001</c:v>
                </c:pt>
                <c:pt idx="79">
                  <c:v>43285.165000000001</c:v>
                </c:pt>
                <c:pt idx="80">
                  <c:v>43283.57</c:v>
                </c:pt>
              </c:numCache>
            </c:numRef>
          </c:xVal>
          <c:yVal>
            <c:numRef>
              <c:f>' 10 models'!$I$2:$I$82</c:f>
              <c:numCache>
                <c:formatCode>General</c:formatCode>
                <c:ptCount val="81"/>
                <c:pt idx="0">
                  <c:v>268.16358024691328</c:v>
                </c:pt>
                <c:pt idx="1">
                  <c:v>268.16358024691328</c:v>
                </c:pt>
                <c:pt idx="2">
                  <c:v>268.16358024691328</c:v>
                </c:pt>
                <c:pt idx="3">
                  <c:v>268.16358024691328</c:v>
                </c:pt>
                <c:pt idx="4">
                  <c:v>268.16358024691328</c:v>
                </c:pt>
                <c:pt idx="5">
                  <c:v>268.16358024691328</c:v>
                </c:pt>
                <c:pt idx="6">
                  <c:v>268.16358024691328</c:v>
                </c:pt>
                <c:pt idx="7">
                  <c:v>268.16358024691328</c:v>
                </c:pt>
                <c:pt idx="8">
                  <c:v>268.16358024691328</c:v>
                </c:pt>
                <c:pt idx="9">
                  <c:v>268.16358024691328</c:v>
                </c:pt>
                <c:pt idx="10">
                  <c:v>268.16358024691328</c:v>
                </c:pt>
                <c:pt idx="11">
                  <c:v>268.16358024691328</c:v>
                </c:pt>
                <c:pt idx="12">
                  <c:v>268.16358024691328</c:v>
                </c:pt>
                <c:pt idx="13">
                  <c:v>268.16358024691328</c:v>
                </c:pt>
                <c:pt idx="14">
                  <c:v>268.16358024691328</c:v>
                </c:pt>
                <c:pt idx="15">
                  <c:v>268.16358024691328</c:v>
                </c:pt>
                <c:pt idx="16">
                  <c:v>268.16358024691328</c:v>
                </c:pt>
                <c:pt idx="17">
                  <c:v>268.16358024691328</c:v>
                </c:pt>
                <c:pt idx="18">
                  <c:v>268.16358024691328</c:v>
                </c:pt>
                <c:pt idx="19">
                  <c:v>268.16358024691328</c:v>
                </c:pt>
                <c:pt idx="20">
                  <c:v>268.16358024691328</c:v>
                </c:pt>
                <c:pt idx="21">
                  <c:v>268.16358024691328</c:v>
                </c:pt>
                <c:pt idx="22">
                  <c:v>268.16358024691328</c:v>
                </c:pt>
                <c:pt idx="23">
                  <c:v>268.16358024691328</c:v>
                </c:pt>
                <c:pt idx="24">
                  <c:v>268.16358024691328</c:v>
                </c:pt>
                <c:pt idx="25">
                  <c:v>268.16358024691328</c:v>
                </c:pt>
                <c:pt idx="26">
                  <c:v>268.16358024691328</c:v>
                </c:pt>
                <c:pt idx="27">
                  <c:v>268.16358024691328</c:v>
                </c:pt>
                <c:pt idx="28">
                  <c:v>268.16358024691328</c:v>
                </c:pt>
                <c:pt idx="29">
                  <c:v>268.16358024691328</c:v>
                </c:pt>
                <c:pt idx="30">
                  <c:v>268.16358024691328</c:v>
                </c:pt>
                <c:pt idx="31">
                  <c:v>268.16358024691328</c:v>
                </c:pt>
                <c:pt idx="32">
                  <c:v>268.16358024691328</c:v>
                </c:pt>
                <c:pt idx="33">
                  <c:v>268.16358024691328</c:v>
                </c:pt>
                <c:pt idx="34">
                  <c:v>268.16358024691328</c:v>
                </c:pt>
                <c:pt idx="35">
                  <c:v>268.16358024691328</c:v>
                </c:pt>
                <c:pt idx="36">
                  <c:v>268.16358024691328</c:v>
                </c:pt>
                <c:pt idx="37">
                  <c:v>268.16358024691328</c:v>
                </c:pt>
                <c:pt idx="38">
                  <c:v>268.16358024691328</c:v>
                </c:pt>
                <c:pt idx="39">
                  <c:v>268.16358024691328</c:v>
                </c:pt>
                <c:pt idx="40">
                  <c:v>268.16358024691328</c:v>
                </c:pt>
                <c:pt idx="41">
                  <c:v>268.16358024691328</c:v>
                </c:pt>
                <c:pt idx="42">
                  <c:v>268.16358024691328</c:v>
                </c:pt>
                <c:pt idx="43">
                  <c:v>268.16358024691328</c:v>
                </c:pt>
                <c:pt idx="44">
                  <c:v>268.16358024691328</c:v>
                </c:pt>
                <c:pt idx="45">
                  <c:v>268.16358024691328</c:v>
                </c:pt>
                <c:pt idx="46">
                  <c:v>268.16358024691328</c:v>
                </c:pt>
                <c:pt idx="47">
                  <c:v>268.16358024691328</c:v>
                </c:pt>
                <c:pt idx="48">
                  <c:v>268.16358024691328</c:v>
                </c:pt>
                <c:pt idx="49">
                  <c:v>268.16358024691328</c:v>
                </c:pt>
                <c:pt idx="50">
                  <c:v>268.16358024691328</c:v>
                </c:pt>
                <c:pt idx="51">
                  <c:v>268.16358024691328</c:v>
                </c:pt>
                <c:pt idx="52">
                  <c:v>268.16358024691328</c:v>
                </c:pt>
                <c:pt idx="53">
                  <c:v>268.16358024691328</c:v>
                </c:pt>
                <c:pt idx="54">
                  <c:v>268.16358024691328</c:v>
                </c:pt>
                <c:pt idx="55">
                  <c:v>268.16358024691328</c:v>
                </c:pt>
                <c:pt idx="56">
                  <c:v>268.16358024691328</c:v>
                </c:pt>
                <c:pt idx="57">
                  <c:v>268.16358024691328</c:v>
                </c:pt>
                <c:pt idx="58">
                  <c:v>268.16358024691328</c:v>
                </c:pt>
                <c:pt idx="59">
                  <c:v>268.16358024691328</c:v>
                </c:pt>
                <c:pt idx="60">
                  <c:v>268.16358024691328</c:v>
                </c:pt>
                <c:pt idx="61">
                  <c:v>268.16358024691328</c:v>
                </c:pt>
                <c:pt idx="62">
                  <c:v>268.16358024691328</c:v>
                </c:pt>
                <c:pt idx="63">
                  <c:v>268.16358024691328</c:v>
                </c:pt>
                <c:pt idx="64">
                  <c:v>268.16358024691328</c:v>
                </c:pt>
                <c:pt idx="65">
                  <c:v>268.16358024691328</c:v>
                </c:pt>
                <c:pt idx="66">
                  <c:v>268.16358024691328</c:v>
                </c:pt>
                <c:pt idx="67">
                  <c:v>268.16358024691328</c:v>
                </c:pt>
                <c:pt idx="68">
                  <c:v>268.16358024691328</c:v>
                </c:pt>
                <c:pt idx="69">
                  <c:v>268.16358024691328</c:v>
                </c:pt>
                <c:pt idx="70">
                  <c:v>268.16358024691328</c:v>
                </c:pt>
                <c:pt idx="71">
                  <c:v>268.16358024691328</c:v>
                </c:pt>
                <c:pt idx="72">
                  <c:v>268.16358024691328</c:v>
                </c:pt>
                <c:pt idx="73">
                  <c:v>268.16358024691328</c:v>
                </c:pt>
                <c:pt idx="74">
                  <c:v>268.16358024691328</c:v>
                </c:pt>
                <c:pt idx="75">
                  <c:v>268.16358024691328</c:v>
                </c:pt>
                <c:pt idx="76">
                  <c:v>268.16358024691328</c:v>
                </c:pt>
                <c:pt idx="77">
                  <c:v>268.16358024691328</c:v>
                </c:pt>
                <c:pt idx="78">
                  <c:v>268.16358024691328</c:v>
                </c:pt>
                <c:pt idx="79">
                  <c:v>268.16358024691328</c:v>
                </c:pt>
                <c:pt idx="80">
                  <c:v>268.16358024691328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81056"/>
        <c:axId val="200681448"/>
      </c:scatterChart>
      <c:valAx>
        <c:axId val="20068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1448"/>
        <c:crosses val="autoZero"/>
        <c:crossBetween val="midCat"/>
      </c:valAx>
      <c:valAx>
        <c:axId val="20068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140418.48499999999</c:v>
                </c:pt>
                <c:pt idx="1">
                  <c:v>140300.39499999999</c:v>
                </c:pt>
                <c:pt idx="2">
                  <c:v>140406.02499999999</c:v>
                </c:pt>
                <c:pt idx="3">
                  <c:v>141241.39000000001</c:v>
                </c:pt>
                <c:pt idx="4">
                  <c:v>141008.79499999998</c:v>
                </c:pt>
                <c:pt idx="5">
                  <c:v>140849.005</c:v>
                </c:pt>
                <c:pt idx="6">
                  <c:v>140437.465</c:v>
                </c:pt>
                <c:pt idx="7">
                  <c:v>88783.98000000001</c:v>
                </c:pt>
                <c:pt idx="8">
                  <c:v>89671.459999999992</c:v>
                </c:pt>
                <c:pt idx="9">
                  <c:v>89582.91</c:v>
                </c:pt>
                <c:pt idx="10">
                  <c:v>89450.304999999993</c:v>
                </c:pt>
                <c:pt idx="11">
                  <c:v>89559.81</c:v>
                </c:pt>
                <c:pt idx="12">
                  <c:v>89773.19</c:v>
                </c:pt>
                <c:pt idx="13">
                  <c:v>72012.945000000007</c:v>
                </c:pt>
                <c:pt idx="14">
                  <c:v>72309.565000000002</c:v>
                </c:pt>
                <c:pt idx="15">
                  <c:v>71930.06</c:v>
                </c:pt>
                <c:pt idx="16">
                  <c:v>71762.080000000002</c:v>
                </c:pt>
                <c:pt idx="17">
                  <c:v>71757.565000000002</c:v>
                </c:pt>
                <c:pt idx="18">
                  <c:v>71976.39</c:v>
                </c:pt>
                <c:pt idx="19">
                  <c:v>72063.58</c:v>
                </c:pt>
                <c:pt idx="20">
                  <c:v>71998.234999999986</c:v>
                </c:pt>
                <c:pt idx="21">
                  <c:v>128752.515</c:v>
                </c:pt>
                <c:pt idx="22">
                  <c:v>128277.855</c:v>
                </c:pt>
                <c:pt idx="23">
                  <c:v>128205.91</c:v>
                </c:pt>
                <c:pt idx="24">
                  <c:v>128473.345</c:v>
                </c:pt>
                <c:pt idx="25">
                  <c:v>128595.015</c:v>
                </c:pt>
                <c:pt idx="26">
                  <c:v>128129.15</c:v>
                </c:pt>
                <c:pt idx="27">
                  <c:v>127989.045</c:v>
                </c:pt>
                <c:pt idx="28">
                  <c:v>128732.925</c:v>
                </c:pt>
                <c:pt idx="29">
                  <c:v>97739.23</c:v>
                </c:pt>
                <c:pt idx="30">
                  <c:v>97770.625</c:v>
                </c:pt>
                <c:pt idx="31">
                  <c:v>97812.84</c:v>
                </c:pt>
                <c:pt idx="32">
                  <c:v>97718.86</c:v>
                </c:pt>
                <c:pt idx="33">
                  <c:v>97735.774999999994</c:v>
                </c:pt>
                <c:pt idx="34">
                  <c:v>97738.880000000005</c:v>
                </c:pt>
                <c:pt idx="35">
                  <c:v>97742.59</c:v>
                </c:pt>
                <c:pt idx="36">
                  <c:v>97738.60500000001</c:v>
                </c:pt>
                <c:pt idx="37">
                  <c:v>113428.08</c:v>
                </c:pt>
                <c:pt idx="38">
                  <c:v>113375.08499999999</c:v>
                </c:pt>
                <c:pt idx="39">
                  <c:v>113411.5</c:v>
                </c:pt>
                <c:pt idx="40">
                  <c:v>113848.66500000001</c:v>
                </c:pt>
                <c:pt idx="41">
                  <c:v>113272.535</c:v>
                </c:pt>
                <c:pt idx="42">
                  <c:v>113160.205</c:v>
                </c:pt>
                <c:pt idx="43">
                  <c:v>113523.43</c:v>
                </c:pt>
                <c:pt idx="44">
                  <c:v>113491.1</c:v>
                </c:pt>
                <c:pt idx="45">
                  <c:v>113407.235</c:v>
                </c:pt>
                <c:pt idx="46">
                  <c:v>102575.02499999999</c:v>
                </c:pt>
                <c:pt idx="47">
                  <c:v>102821.13</c:v>
                </c:pt>
                <c:pt idx="48">
                  <c:v>102709.25</c:v>
                </c:pt>
                <c:pt idx="49">
                  <c:v>102539.58</c:v>
                </c:pt>
                <c:pt idx="50">
                  <c:v>102535.77499999999</c:v>
                </c:pt>
                <c:pt idx="51">
                  <c:v>102627.83499999999</c:v>
                </c:pt>
                <c:pt idx="52">
                  <c:v>102682.57500000001</c:v>
                </c:pt>
                <c:pt idx="53">
                  <c:v>102611.82</c:v>
                </c:pt>
                <c:pt idx="54">
                  <c:v>102603.035</c:v>
                </c:pt>
                <c:pt idx="55">
                  <c:v>59133.255000000005</c:v>
                </c:pt>
                <c:pt idx="56">
                  <c:v>59131.775000000001</c:v>
                </c:pt>
                <c:pt idx="57">
                  <c:v>59170.16</c:v>
                </c:pt>
                <c:pt idx="58">
                  <c:v>59175.82</c:v>
                </c:pt>
                <c:pt idx="59">
                  <c:v>59159.884999999995</c:v>
                </c:pt>
                <c:pt idx="60">
                  <c:v>59165.415000000001</c:v>
                </c:pt>
                <c:pt idx="61">
                  <c:v>59190.78</c:v>
                </c:pt>
                <c:pt idx="62">
                  <c:v>59199.83</c:v>
                </c:pt>
                <c:pt idx="63">
                  <c:v>59163.21</c:v>
                </c:pt>
                <c:pt idx="64">
                  <c:v>67907.364999999991</c:v>
                </c:pt>
                <c:pt idx="65">
                  <c:v>67951.584999999992</c:v>
                </c:pt>
                <c:pt idx="66">
                  <c:v>67891.005000000005</c:v>
                </c:pt>
                <c:pt idx="67">
                  <c:v>67911.005000000005</c:v>
                </c:pt>
                <c:pt idx="68">
                  <c:v>67823.095000000001</c:v>
                </c:pt>
                <c:pt idx="69">
                  <c:v>67842.38</c:v>
                </c:pt>
                <c:pt idx="70">
                  <c:v>67777.86</c:v>
                </c:pt>
                <c:pt idx="71">
                  <c:v>67744.954999999987</c:v>
                </c:pt>
                <c:pt idx="72">
                  <c:v>43285.114999999998</c:v>
                </c:pt>
                <c:pt idx="73">
                  <c:v>43309.584999999999</c:v>
                </c:pt>
                <c:pt idx="74">
                  <c:v>43301.125</c:v>
                </c:pt>
                <c:pt idx="75">
                  <c:v>43195.085000000006</c:v>
                </c:pt>
                <c:pt idx="76">
                  <c:v>43247.18</c:v>
                </c:pt>
                <c:pt idx="77">
                  <c:v>43645.774999999994</c:v>
                </c:pt>
                <c:pt idx="78">
                  <c:v>43360.095000000001</c:v>
                </c:pt>
                <c:pt idx="79">
                  <c:v>43285.165000000001</c:v>
                </c:pt>
                <c:pt idx="80">
                  <c:v>43283.57</c:v>
                </c:pt>
              </c:numCache>
            </c:numRef>
          </c:xVal>
          <c:yVal>
            <c:numRef>
              <c:f>' 10 models'!$O$2:$O$82</c:f>
              <c:numCache>
                <c:formatCode>General</c:formatCode>
                <c:ptCount val="81"/>
                <c:pt idx="0">
                  <c:v>1.0028924720983454</c:v>
                </c:pt>
                <c:pt idx="1">
                  <c:v>1.0037074195520164</c:v>
                </c:pt>
                <c:pt idx="2">
                  <c:v>1.0040634067587422</c:v>
                </c:pt>
                <c:pt idx="3">
                  <c:v>0.9940206792196683</c:v>
                </c:pt>
                <c:pt idx="4">
                  <c:v>0.99783022250898501</c:v>
                </c:pt>
                <c:pt idx="5">
                  <c:v>0.99804272706600272</c:v>
                </c:pt>
                <c:pt idx="6">
                  <c:v>1.0027515513618643</c:v>
                </c:pt>
                <c:pt idx="7">
                  <c:v>1.0030226734348562</c:v>
                </c:pt>
                <c:pt idx="8">
                  <c:v>0.99199549403605114</c:v>
                </c:pt>
                <c:pt idx="9">
                  <c:v>0.99582245465711305</c:v>
                </c:pt>
                <c:pt idx="10">
                  <c:v>0.99517312500927035</c:v>
                </c:pt>
                <c:pt idx="11">
                  <c:v>0.99179993176803094</c:v>
                </c:pt>
                <c:pt idx="12">
                  <c:v>0.99479288010680889</c:v>
                </c:pt>
                <c:pt idx="13">
                  <c:v>0.99051345324481765</c:v>
                </c:pt>
                <c:pt idx="14">
                  <c:v>0.99878057342764048</c:v>
                </c:pt>
                <c:pt idx="15">
                  <c:v>0.99486626738867845</c:v>
                </c:pt>
                <c:pt idx="16">
                  <c:v>0.99803098306066307</c:v>
                </c:pt>
                <c:pt idx="17">
                  <c:v>0.99476121125254735</c:v>
                </c:pt>
                <c:pt idx="18">
                  <c:v>0.99287755578668813</c:v>
                </c:pt>
                <c:pt idx="19">
                  <c:v>0.99179578999068685</c:v>
                </c:pt>
                <c:pt idx="20">
                  <c:v>0.99144473729848914</c:v>
                </c:pt>
                <c:pt idx="21">
                  <c:v>0.99615776206481321</c:v>
                </c:pt>
                <c:pt idx="22">
                  <c:v>1.0062966831895395</c:v>
                </c:pt>
                <c:pt idx="23">
                  <c:v>1.0051714459857208</c:v>
                </c:pt>
                <c:pt idx="24">
                  <c:v>0.99663757083900273</c:v>
                </c:pt>
                <c:pt idx="25">
                  <c:v>0.99587051420025341</c:v>
                </c:pt>
                <c:pt idx="26">
                  <c:v>1.0011624717933083</c:v>
                </c:pt>
                <c:pt idx="27">
                  <c:v>1.0022243017935677</c:v>
                </c:pt>
                <c:pt idx="28">
                  <c:v>0.9934280926990362</c:v>
                </c:pt>
                <c:pt idx="29">
                  <c:v>1.0050578156226704</c:v>
                </c:pt>
                <c:pt idx="30">
                  <c:v>1.0052639637171987</c:v>
                </c:pt>
                <c:pt idx="31">
                  <c:v>1.0059144148892318</c:v>
                </c:pt>
                <c:pt idx="32">
                  <c:v>1.0031437342093261</c:v>
                </c:pt>
                <c:pt idx="33">
                  <c:v>1.0034646020837426</c:v>
                </c:pt>
                <c:pt idx="34">
                  <c:v>1.004196269945816</c:v>
                </c:pt>
                <c:pt idx="35">
                  <c:v>1.0034084096240583</c:v>
                </c:pt>
                <c:pt idx="36">
                  <c:v>1.0040593340436699</c:v>
                </c:pt>
                <c:pt idx="37">
                  <c:v>1.0061260127743026</c:v>
                </c:pt>
                <c:pt idx="38">
                  <c:v>1.0055278231287643</c:v>
                </c:pt>
                <c:pt idx="39">
                  <c:v>1.0076131095172014</c:v>
                </c:pt>
                <c:pt idx="40">
                  <c:v>1.0028181397814571</c:v>
                </c:pt>
                <c:pt idx="41">
                  <c:v>1.0035551828514939</c:v>
                </c:pt>
                <c:pt idx="42">
                  <c:v>1.0061829716753043</c:v>
                </c:pt>
                <c:pt idx="43">
                  <c:v>1.0068797904366018</c:v>
                </c:pt>
                <c:pt idx="44">
                  <c:v>1.0077144738906771</c:v>
                </c:pt>
                <c:pt idx="45">
                  <c:v>1.0068992049629186</c:v>
                </c:pt>
                <c:pt idx="46">
                  <c:v>1.0056493502049642</c:v>
                </c:pt>
                <c:pt idx="47">
                  <c:v>1.008253436376449</c:v>
                </c:pt>
                <c:pt idx="48">
                  <c:v>1.0057534748697523</c:v>
                </c:pt>
                <c:pt idx="49">
                  <c:v>1.006931320156766</c:v>
                </c:pt>
                <c:pt idx="50">
                  <c:v>1.0064431316557036</c:v>
                </c:pt>
                <c:pt idx="51">
                  <c:v>1.0046176716156812</c:v>
                </c:pt>
                <c:pt idx="52">
                  <c:v>1.010029635840036</c:v>
                </c:pt>
                <c:pt idx="53">
                  <c:v>1.0063419302481527</c:v>
                </c:pt>
                <c:pt idx="54">
                  <c:v>1.0078188139973316</c:v>
                </c:pt>
                <c:pt idx="55">
                  <c:v>1.00810516010132</c:v>
                </c:pt>
                <c:pt idx="56">
                  <c:v>1.0077906935090684</c:v>
                </c:pt>
                <c:pt idx="57">
                  <c:v>1.0091752200129203</c:v>
                </c:pt>
                <c:pt idx="58">
                  <c:v>1.0078991541322451</c:v>
                </c:pt>
                <c:pt idx="59">
                  <c:v>1.0086363722788629</c:v>
                </c:pt>
                <c:pt idx="60">
                  <c:v>1.0097070906004182</c:v>
                </c:pt>
                <c:pt idx="61">
                  <c:v>1.0103511852815295</c:v>
                </c:pt>
                <c:pt idx="62">
                  <c:v>1.0105540807487705</c:v>
                </c:pt>
                <c:pt idx="63">
                  <c:v>1.0092325952792729</c:v>
                </c:pt>
                <c:pt idx="64">
                  <c:v>1.0060759192274225</c:v>
                </c:pt>
                <c:pt idx="65">
                  <c:v>1.0088706049959255</c:v>
                </c:pt>
                <c:pt idx="66">
                  <c:v>1.0056800170874671</c:v>
                </c:pt>
                <c:pt idx="67">
                  <c:v>1.0070146947888876</c:v>
                </c:pt>
                <c:pt idx="68">
                  <c:v>1.0100844911216675</c:v>
                </c:pt>
                <c:pt idx="69">
                  <c:v>1.0087473971807757</c:v>
                </c:pt>
                <c:pt idx="70">
                  <c:v>1.0090028578360328</c:v>
                </c:pt>
                <c:pt idx="71">
                  <c:v>1.0103103215534224</c:v>
                </c:pt>
                <c:pt idx="72">
                  <c:v>1.0068313684272507</c:v>
                </c:pt>
                <c:pt idx="73">
                  <c:v>1.0087053234447747</c:v>
                </c:pt>
                <c:pt idx="74">
                  <c:v>1.010450122515876</c:v>
                </c:pt>
                <c:pt idx="75">
                  <c:v>1.0038371817647695</c:v>
                </c:pt>
                <c:pt idx="76">
                  <c:v>1.0044360018326142</c:v>
                </c:pt>
                <c:pt idx="77">
                  <c:v>0.98670824971129623</c:v>
                </c:pt>
                <c:pt idx="78">
                  <c:v>1.0127451141949515</c:v>
                </c:pt>
                <c:pt idx="79">
                  <c:v>1.0150643935964165</c:v>
                </c:pt>
                <c:pt idx="80">
                  <c:v>1.0113243836470693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82232"/>
        <c:axId val="200682624"/>
      </c:scatterChart>
      <c:valAx>
        <c:axId val="200682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2624"/>
        <c:crosses val="autoZero"/>
        <c:crossBetween val="midCat"/>
      </c:valAx>
      <c:valAx>
        <c:axId val="2006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 ARTEC -ROMER </a:t>
                </a:r>
                <a:r>
                  <a:rPr lang="en-GB" baseline="0"/>
                  <a:t> RATIO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2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24612121737302"/>
          <c:y val="9.9395624506113264E-2"/>
          <c:w val="0.65314904042822131"/>
          <c:h val="0.6871481470259059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4.6164724449296528E-2"/>
                  <c:y val="-4.6436099402972844E-2"/>
                </c:manualLayout>
              </c:layout>
              <c:numFmt formatCode="General" sourceLinked="0"/>
            </c:trendlineLbl>
          </c:trendline>
          <c:xVal>
            <c:numRef>
              <c:f>' 10 models log'!$D$2:$D$82</c:f>
              <c:numCache>
                <c:formatCode>General</c:formatCode>
                <c:ptCount val="81"/>
                <c:pt idx="0">
                  <c:v>1185.38255271446</c:v>
                </c:pt>
                <c:pt idx="1">
                  <c:v>1185.338965171698</c:v>
                </c:pt>
                <c:pt idx="2">
                  <c:v>1185.4319213914782</c:v>
                </c:pt>
                <c:pt idx="3">
                  <c:v>1185.522256125264</c:v>
                </c:pt>
                <c:pt idx="4">
                  <c:v>1185.5490886096013</c:v>
                </c:pt>
                <c:pt idx="5">
                  <c:v>1185.446363377541</c:v>
                </c:pt>
                <c:pt idx="6">
                  <c:v>1185.389052231194</c:v>
                </c:pt>
                <c:pt idx="7">
                  <c:v>1139.5469425844653</c:v>
                </c:pt>
                <c:pt idx="8">
                  <c:v>1139.9881395156394</c:v>
                </c:pt>
                <c:pt idx="9">
                  <c:v>1140.0824505699093</c:v>
                </c:pt>
                <c:pt idx="10">
                  <c:v>1139.9016291212401</c:v>
                </c:pt>
                <c:pt idx="11">
                  <c:v>1139.8536537805412</c:v>
                </c:pt>
                <c:pt idx="12">
                  <c:v>1140.2427888290545</c:v>
                </c:pt>
                <c:pt idx="13">
                  <c:v>1117.982390124314</c:v>
                </c:pt>
                <c:pt idx="14">
                  <c:v>1118.8101423944436</c:v>
                </c:pt>
                <c:pt idx="15">
                  <c:v>1118.0872747869587</c:v>
                </c:pt>
                <c:pt idx="16">
                  <c:v>1118.0125517234701</c:v>
                </c:pt>
                <c:pt idx="17">
                  <c:v>1117.8418835277371</c:v>
                </c:pt>
                <c:pt idx="18">
                  <c:v>1118.0513076003551</c:v>
                </c:pt>
                <c:pt idx="19">
                  <c:v>1118.1176555854129</c:v>
                </c:pt>
                <c:pt idx="20">
                  <c:v>1118.0091621362399</c:v>
                </c:pt>
                <c:pt idx="21">
                  <c:v>1176.3720680705849</c:v>
                </c:pt>
                <c:pt idx="22">
                  <c:v>1176.5087478393787</c:v>
                </c:pt>
                <c:pt idx="23">
                  <c:v>1176.3968656469765</c:v>
                </c:pt>
                <c:pt idx="24">
                  <c:v>1176.1791264471763</c:v>
                </c:pt>
                <c:pt idx="25">
                  <c:v>1176.2352168174332</c:v>
                </c:pt>
                <c:pt idx="26">
                  <c:v>1176.1374748195813</c:v>
                </c:pt>
                <c:pt idx="27">
                  <c:v>1176.0810252082927</c:v>
                </c:pt>
                <c:pt idx="28">
                  <c:v>1176.2192955257815</c:v>
                </c:pt>
                <c:pt idx="29">
                  <c:v>1149.2577645083572</c:v>
                </c:pt>
                <c:pt idx="30">
                  <c:v>1149.3001086262645</c:v>
                </c:pt>
                <c:pt idx="31">
                  <c:v>1149.3755285636666</c:v>
                </c:pt>
                <c:pt idx="32">
                  <c:v>1149.1418029313727</c:v>
                </c:pt>
                <c:pt idx="33">
                  <c:v>1149.1750754798709</c:v>
                </c:pt>
                <c:pt idx="34">
                  <c:v>1149.2146264982125</c:v>
                </c:pt>
                <c:pt idx="35">
                  <c:v>1149.1792529205989</c:v>
                </c:pt>
                <c:pt idx="36">
                  <c:v>1149.2075405308244</c:v>
                </c:pt>
                <c:pt idx="37">
                  <c:v>1164.1973258770763</c:v>
                </c:pt>
                <c:pt idx="38">
                  <c:v>1164.1209438943572</c:v>
                </c:pt>
                <c:pt idx="39">
                  <c:v>1164.2563023954651</c:v>
                </c:pt>
                <c:pt idx="40">
                  <c:v>1164.403144365489</c:v>
                </c:pt>
                <c:pt idx="41">
                  <c:v>1163.9324872845516</c:v>
                </c:pt>
                <c:pt idx="42">
                  <c:v>1163.9637055519058</c:v>
                </c:pt>
                <c:pt idx="43">
                  <c:v>1164.3186766670781</c:v>
                </c:pt>
                <c:pt idx="44">
                  <c:v>1164.3314751345099</c:v>
                </c:pt>
                <c:pt idx="45">
                  <c:v>1164.217231704562</c:v>
                </c:pt>
                <c:pt idx="46">
                  <c:v>1154.1162520302644</c:v>
                </c:pt>
                <c:pt idx="47">
                  <c:v>1154.4847492012516</c:v>
                </c:pt>
                <c:pt idx="48">
                  <c:v>1154.2521839321466</c:v>
                </c:pt>
                <c:pt idx="49">
                  <c:v>1154.145188983339</c:v>
                </c:pt>
                <c:pt idx="50">
                  <c:v>1154.1173116767438</c:v>
                </c:pt>
                <c:pt idx="51">
                  <c:v>1154.1165339556533</c:v>
                </c:pt>
                <c:pt idx="52">
                  <c:v>1154.4375099819788</c:v>
                </c:pt>
                <c:pt idx="53">
                  <c:v>1154.1864366375082</c:v>
                </c:pt>
                <c:pt idx="54">
                  <c:v>1154.2509412526695</c:v>
                </c:pt>
                <c:pt idx="55">
                  <c:v>1099.157683473702</c:v>
                </c:pt>
                <c:pt idx="56">
                  <c:v>1099.1396430190707</c:v>
                </c:pt>
                <c:pt idx="57">
                  <c:v>1099.2728904136734</c:v>
                </c:pt>
                <c:pt idx="58">
                  <c:v>1099.2194612667279</c:v>
                </c:pt>
                <c:pt idx="59">
                  <c:v>1099.2289375569474</c:v>
                </c:pt>
                <c:pt idx="60">
                  <c:v>1099.2910918739453</c:v>
                </c:pt>
                <c:pt idx="61">
                  <c:v>1099.3656798820848</c:v>
                </c:pt>
                <c:pt idx="62">
                  <c:v>1099.3909558889868</c:v>
                </c:pt>
                <c:pt idx="63">
                  <c:v>1099.2639735171244</c:v>
                </c:pt>
                <c:pt idx="64">
                  <c:v>1112.8923956920123</c:v>
                </c:pt>
                <c:pt idx="65">
                  <c:v>1113.0956742062538</c:v>
                </c:pt>
                <c:pt idx="66">
                  <c:v>1112.8486793821148</c:v>
                </c:pt>
                <c:pt idx="67">
                  <c:v>1112.944237227166</c:v>
                </c:pt>
                <c:pt idx="68">
                  <c:v>1112.9662456062847</c:v>
                </c:pt>
                <c:pt idx="69">
                  <c:v>1112.928755098611</c:v>
                </c:pt>
                <c:pt idx="70">
                  <c:v>1112.846211785115</c:v>
                </c:pt>
                <c:pt idx="71">
                  <c:v>1112.8620885322423</c:v>
                </c:pt>
                <c:pt idx="72">
                  <c:v>1067.896236679831</c:v>
                </c:pt>
                <c:pt idx="73">
                  <c:v>1068.045368638614</c:v>
                </c:pt>
                <c:pt idx="74">
                  <c:v>1068.1118334618195</c:v>
                </c:pt>
                <c:pt idx="75">
                  <c:v>1067.5395080435408</c:v>
                </c:pt>
                <c:pt idx="76">
                  <c:v>1067.6897954916117</c:v>
                </c:pt>
                <c:pt idx="77">
                  <c:v>1067.7148944978644</c:v>
                </c:pt>
                <c:pt idx="78">
                  <c:v>1068.360706765689</c:v>
                </c:pt>
                <c:pt idx="79">
                  <c:v>1068.360706765689</c:v>
                </c:pt>
                <c:pt idx="80">
                  <c:v>1068.1142917210941</c:v>
                </c:pt>
              </c:numCache>
            </c:numRef>
          </c:xVal>
          <c:yVal>
            <c:numRef>
              <c:f>' 10 models log'!$C$2:$C$82</c:f>
              <c:numCache>
                <c:formatCode>General</c:formatCode>
                <c:ptCount val="81"/>
                <c:pt idx="0">
                  <c:v>1185.0937230194611</c:v>
                </c:pt>
                <c:pt idx="1">
                  <c:v>1184.9689087705813</c:v>
                </c:pt>
                <c:pt idx="2">
                  <c:v>1185.0264040497211</c:v>
                </c:pt>
                <c:pt idx="3">
                  <c:v>1186.1219829750671</c:v>
                </c:pt>
                <c:pt idx="4">
                  <c:v>1185.7663020964817</c:v>
                </c:pt>
                <c:pt idx="5">
                  <c:v>1185.6422824671133</c:v>
                </c:pt>
                <c:pt idx="6">
                  <c:v>1185.1142749537792</c:v>
                </c:pt>
                <c:pt idx="7">
                  <c:v>1139.2451311502355</c:v>
                </c:pt>
                <c:pt idx="8">
                  <c:v>1140.7918109166339</c:v>
                </c:pt>
                <c:pt idx="9">
                  <c:v>1140.5010801362937</c:v>
                </c:pt>
                <c:pt idx="10">
                  <c:v>1140.3854853187124</c:v>
                </c:pt>
                <c:pt idx="11">
                  <c:v>1140.6770411528616</c:v>
                </c:pt>
                <c:pt idx="12">
                  <c:v>1140.7648612479209</c:v>
                </c:pt>
                <c:pt idx="13">
                  <c:v>1118.9355731902467</c:v>
                </c:pt>
                <c:pt idx="14">
                  <c:v>1118.9321594622361</c:v>
                </c:pt>
                <c:pt idx="15">
                  <c:v>1118.6019703360739</c:v>
                </c:pt>
                <c:pt idx="16">
                  <c:v>1118.2096475236299</c:v>
                </c:pt>
                <c:pt idx="17">
                  <c:v>1118.3671394593716</c:v>
                </c:pt>
                <c:pt idx="18">
                  <c:v>1118.7661005908358</c:v>
                </c:pt>
                <c:pt idx="19">
                  <c:v>1118.9414605607053</c:v>
                </c:pt>
                <c:pt idx="20">
                  <c:v>1118.8683690399453</c:v>
                </c:pt>
                <c:pt idx="21">
                  <c:v>1176.7570318999251</c:v>
                </c:pt>
                <c:pt idx="22">
                  <c:v>1175.8810536487442</c:v>
                </c:pt>
                <c:pt idx="23">
                  <c:v>1175.8810536487442</c:v>
                </c:pt>
                <c:pt idx="24">
                  <c:v>1176.5159359301529</c:v>
                </c:pt>
                <c:pt idx="25">
                  <c:v>1176.6490203846399</c:v>
                </c:pt>
                <c:pt idx="26">
                  <c:v>1176.0212951549663</c:v>
                </c:pt>
                <c:pt idx="27">
                  <c:v>1175.8588420386443</c:v>
                </c:pt>
                <c:pt idx="28">
                  <c:v>1176.8786552623856</c:v>
                </c:pt>
                <c:pt idx="29">
                  <c:v>1148.7532577244447</c:v>
                </c:pt>
                <c:pt idx="30">
                  <c:v>1148.7750928773328</c:v>
                </c:pt>
                <c:pt idx="31">
                  <c:v>1148.7858292240965</c:v>
                </c:pt>
                <c:pt idx="32">
                  <c:v>1148.8279226304571</c:v>
                </c:pt>
                <c:pt idx="33">
                  <c:v>1148.8292140622275</c:v>
                </c:pt>
                <c:pt idx="34">
                  <c:v>1148.7958774824035</c:v>
                </c:pt>
                <c:pt idx="35">
                  <c:v>1148.8389915044872</c:v>
                </c:pt>
                <c:pt idx="36">
                  <c:v>1148.8024288131846</c:v>
                </c:pt>
                <c:pt idx="37">
                  <c:v>1163.5865933730684</c:v>
                </c:pt>
                <c:pt idx="38">
                  <c:v>1163.5696838157235</c:v>
                </c:pt>
                <c:pt idx="39">
                  <c:v>1163.4978747906605</c:v>
                </c:pt>
                <c:pt idx="40">
                  <c:v>1164.1217267384609</c:v>
                </c:pt>
                <c:pt idx="41">
                  <c:v>1163.5775994718028</c:v>
                </c:pt>
                <c:pt idx="42">
                  <c:v>1163.3473119986797</c:v>
                </c:pt>
                <c:pt idx="43">
                  <c:v>1163.633053400577</c:v>
                </c:pt>
                <c:pt idx="44">
                  <c:v>1163.5629881850712</c:v>
                </c:pt>
                <c:pt idx="45">
                  <c:v>1163.5296802695418</c:v>
                </c:pt>
                <c:pt idx="46">
                  <c:v>1153.552906783008</c:v>
                </c:pt>
                <c:pt idx="47">
                  <c:v>1153.6627928988667</c:v>
                </c:pt>
                <c:pt idx="48">
                  <c:v>1153.6784852476192</c:v>
                </c:pt>
                <c:pt idx="49">
                  <c:v>1153.4544480849106</c:v>
                </c:pt>
                <c:pt idx="50">
                  <c:v>1153.4750653353208</c:v>
                </c:pt>
                <c:pt idx="51">
                  <c:v>1153.6558296678973</c:v>
                </c:pt>
                <c:pt idx="52">
                  <c:v>1153.4395426981223</c:v>
                </c:pt>
                <c:pt idx="53">
                  <c:v>1153.5542461544624</c:v>
                </c:pt>
                <c:pt idx="54">
                  <c:v>1153.4721007052649</c:v>
                </c:pt>
                <c:pt idx="55">
                  <c:v>1098.3504345032029</c:v>
                </c:pt>
                <c:pt idx="56">
                  <c:v>1098.3635927431112</c:v>
                </c:pt>
                <c:pt idx="57">
                  <c:v>1098.3595520742883</c:v>
                </c:pt>
                <c:pt idx="58">
                  <c:v>1098.4326493526712</c:v>
                </c:pt>
                <c:pt idx="59">
                  <c:v>1098.369008341479</c:v>
                </c:pt>
                <c:pt idx="60">
                  <c:v>1098.3250639253631</c:v>
                </c:pt>
                <c:pt idx="61">
                  <c:v>1098.3358820204635</c:v>
                </c:pt>
                <c:pt idx="62">
                  <c:v>1098.3410783659053</c:v>
                </c:pt>
                <c:pt idx="63">
                  <c:v>1098.3449499771637</c:v>
                </c:pt>
                <c:pt idx="64">
                  <c:v>1112.2866421661172</c:v>
                </c:pt>
                <c:pt idx="65">
                  <c:v>1112.212524975117</c:v>
                </c:pt>
                <c:pt idx="66">
                  <c:v>1112.2822847205753</c:v>
                </c:pt>
                <c:pt idx="67">
                  <c:v>1112.2452166001301</c:v>
                </c:pt>
                <c:pt idx="68">
                  <c:v>1111.9628474132621</c:v>
                </c:pt>
                <c:pt idx="69">
                  <c:v>1112.0578190629524</c:v>
                </c:pt>
                <c:pt idx="70">
                  <c:v>1111.9499544138762</c:v>
                </c:pt>
                <c:pt idx="71">
                  <c:v>1111.8363352597787</c:v>
                </c:pt>
                <c:pt idx="72">
                  <c:v>1067.2154226442017</c:v>
                </c:pt>
                <c:pt idx="73">
                  <c:v>1067.1786035791151</c:v>
                </c:pt>
                <c:pt idx="74">
                  <c:v>1067.0722437187258</c:v>
                </c:pt>
                <c:pt idx="75">
                  <c:v>1067.1565241873777</c:v>
                </c:pt>
                <c:pt idx="76">
                  <c:v>1067.2471763138717</c:v>
                </c:pt>
                <c:pt idx="77">
                  <c:v>1069.0529821221194</c:v>
                </c:pt>
                <c:pt idx="78">
                  <c:v>1067.094248886315</c:v>
                </c:pt>
                <c:pt idx="79">
                  <c:v>1067.094248886315</c:v>
                </c:pt>
                <c:pt idx="80">
                  <c:v>1066.9882174385007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85368"/>
        <c:axId val="200685760"/>
      </c:scatterChart>
      <c:valAx>
        <c:axId val="20068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en-GB" sz="2000"/>
                  <a:t>ARTEC</a:t>
                </a:r>
                <a:r>
                  <a:rPr lang="en-GB" sz="2000" baseline="0"/>
                  <a:t> </a:t>
                </a:r>
                <a:r>
                  <a:rPr lang="en-GB" sz="1800" b="1" i="0" baseline="0">
                    <a:effectLst/>
                  </a:rPr>
                  <a:t>ln(Volume)</a:t>
                </a:r>
                <a:endParaRPr lang="en-GB" sz="2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3851270852284088"/>
              <c:y val="0.892228681527397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5760"/>
        <c:crosses val="autoZero"/>
        <c:crossBetween val="midCat"/>
      </c:valAx>
      <c:valAx>
        <c:axId val="20068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 sz="2000"/>
                  <a:t>ROMER ln(Volume)</a:t>
                </a:r>
              </a:p>
            </c:rich>
          </c:tx>
          <c:layout>
            <c:manualLayout>
              <c:xMode val="edge"/>
              <c:yMode val="edge"/>
              <c:x val="5.1615576669588083E-2"/>
              <c:y val="0.1475350522567400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5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505778500550663"/>
          <c:y val="8.2977076418858639E-2"/>
          <c:w val="0.58798982553119961"/>
          <c:h val="0.73670038433800122"/>
        </c:manualLayout>
      </c:layout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 10 models log'!$F$2:$F$82</c:f>
              <c:numCache>
                <c:formatCode>General</c:formatCode>
                <c:ptCount val="81"/>
                <c:pt idx="0">
                  <c:v>1185.2381378669606</c:v>
                </c:pt>
                <c:pt idx="1">
                  <c:v>1185.1539369711395</c:v>
                </c:pt>
                <c:pt idx="2">
                  <c:v>1185.2291627205996</c:v>
                </c:pt>
                <c:pt idx="3">
                  <c:v>1185.8221195501656</c:v>
                </c:pt>
                <c:pt idx="4">
                  <c:v>1185.6576953530416</c:v>
                </c:pt>
                <c:pt idx="5">
                  <c:v>1185.5443229223272</c:v>
                </c:pt>
                <c:pt idx="6">
                  <c:v>1185.2516635924867</c:v>
                </c:pt>
                <c:pt idx="7">
                  <c:v>1139.3960368673504</c:v>
                </c:pt>
                <c:pt idx="8">
                  <c:v>1140.3899752161367</c:v>
                </c:pt>
                <c:pt idx="9">
                  <c:v>1140.2917653531015</c:v>
                </c:pt>
                <c:pt idx="10">
                  <c:v>1140.1435572199762</c:v>
                </c:pt>
                <c:pt idx="11">
                  <c:v>1140.2653474667013</c:v>
                </c:pt>
                <c:pt idx="12">
                  <c:v>1140.5038250384878</c:v>
                </c:pt>
                <c:pt idx="13">
                  <c:v>1118.4589816572802</c:v>
                </c:pt>
                <c:pt idx="14">
                  <c:v>1118.8711509283398</c:v>
                </c:pt>
                <c:pt idx="15">
                  <c:v>1118.3446225615162</c:v>
                </c:pt>
                <c:pt idx="16">
                  <c:v>1118.11109962355</c:v>
                </c:pt>
                <c:pt idx="17">
                  <c:v>1118.1045114935544</c:v>
                </c:pt>
                <c:pt idx="18">
                  <c:v>1118.4087040955956</c:v>
                </c:pt>
                <c:pt idx="19">
                  <c:v>1118.529558073059</c:v>
                </c:pt>
                <c:pt idx="20">
                  <c:v>1118.4387655880926</c:v>
                </c:pt>
                <c:pt idx="21">
                  <c:v>1176.5645499852549</c:v>
                </c:pt>
                <c:pt idx="22">
                  <c:v>1176.1949007440614</c:v>
                </c:pt>
                <c:pt idx="23">
                  <c:v>1176.1389596478602</c:v>
                </c:pt>
                <c:pt idx="24">
                  <c:v>1176.3475311886646</c:v>
                </c:pt>
                <c:pt idx="25">
                  <c:v>1176.4421186010366</c:v>
                </c:pt>
                <c:pt idx="26">
                  <c:v>1176.0793849872739</c:v>
                </c:pt>
                <c:pt idx="27">
                  <c:v>1175.9699336234685</c:v>
                </c:pt>
                <c:pt idx="28">
                  <c:v>1176.5489753940835</c:v>
                </c:pt>
                <c:pt idx="29">
                  <c:v>1149.0055111164011</c:v>
                </c:pt>
                <c:pt idx="30">
                  <c:v>1149.0376007517987</c:v>
                </c:pt>
                <c:pt idx="31">
                  <c:v>1149.0806788938817</c:v>
                </c:pt>
                <c:pt idx="32">
                  <c:v>1148.9848627809149</c:v>
                </c:pt>
                <c:pt idx="33">
                  <c:v>1149.0021447710492</c:v>
                </c:pt>
                <c:pt idx="34">
                  <c:v>1149.0052519903079</c:v>
                </c:pt>
                <c:pt idx="35">
                  <c:v>1149.0091222125429</c:v>
                </c:pt>
                <c:pt idx="36">
                  <c:v>1149.0049846720044</c:v>
                </c:pt>
                <c:pt idx="37">
                  <c:v>1163.8919596250723</c:v>
                </c:pt>
                <c:pt idx="38">
                  <c:v>1163.8453138550403</c:v>
                </c:pt>
                <c:pt idx="39">
                  <c:v>1163.8770885930628</c:v>
                </c:pt>
                <c:pt idx="40">
                  <c:v>1164.2624355519749</c:v>
                </c:pt>
                <c:pt idx="41">
                  <c:v>1163.7550433781771</c:v>
                </c:pt>
                <c:pt idx="42">
                  <c:v>1163.6555087752927</c:v>
                </c:pt>
                <c:pt idx="43">
                  <c:v>1163.9758650338276</c:v>
                </c:pt>
                <c:pt idx="44">
                  <c:v>1163.9472316597905</c:v>
                </c:pt>
                <c:pt idx="45">
                  <c:v>1163.8734559870518</c:v>
                </c:pt>
                <c:pt idx="46">
                  <c:v>1153.8345794066363</c:v>
                </c:pt>
                <c:pt idx="47">
                  <c:v>1154.0737710500591</c:v>
                </c:pt>
                <c:pt idx="48">
                  <c:v>1153.9653345898828</c:v>
                </c:pt>
                <c:pt idx="49">
                  <c:v>1153.7998185341248</c:v>
                </c:pt>
                <c:pt idx="50">
                  <c:v>1153.7961885060322</c:v>
                </c:pt>
                <c:pt idx="51">
                  <c:v>1153.8861818117753</c:v>
                </c:pt>
                <c:pt idx="52">
                  <c:v>1153.9385263400504</c:v>
                </c:pt>
                <c:pt idx="53">
                  <c:v>1153.8703413959852</c:v>
                </c:pt>
                <c:pt idx="54">
                  <c:v>1153.8615209789673</c:v>
                </c:pt>
                <c:pt idx="55">
                  <c:v>1098.7540589884525</c:v>
                </c:pt>
                <c:pt idx="56">
                  <c:v>1098.7516178810911</c:v>
                </c:pt>
                <c:pt idx="57">
                  <c:v>1098.8162212439809</c:v>
                </c:pt>
                <c:pt idx="58">
                  <c:v>1098.8260553096995</c:v>
                </c:pt>
                <c:pt idx="59">
                  <c:v>1098.7989729492133</c:v>
                </c:pt>
                <c:pt idx="60">
                  <c:v>1098.8080778996541</c:v>
                </c:pt>
                <c:pt idx="61">
                  <c:v>1098.8507809512741</c:v>
                </c:pt>
                <c:pt idx="62">
                  <c:v>1098.866017127446</c:v>
                </c:pt>
                <c:pt idx="63">
                  <c:v>1098.8044617471442</c:v>
                </c:pt>
                <c:pt idx="64">
                  <c:v>1112.5895189290648</c:v>
                </c:pt>
                <c:pt idx="65">
                  <c:v>1112.6540995906853</c:v>
                </c:pt>
                <c:pt idx="66">
                  <c:v>1112.565482051345</c:v>
                </c:pt>
                <c:pt idx="67">
                  <c:v>1112.5947269136482</c:v>
                </c:pt>
                <c:pt idx="68">
                  <c:v>1112.4645465097733</c:v>
                </c:pt>
                <c:pt idx="69">
                  <c:v>1112.4932870807816</c:v>
                </c:pt>
                <c:pt idx="70">
                  <c:v>1112.3980830994956</c:v>
                </c:pt>
                <c:pt idx="71">
                  <c:v>1112.3492118960105</c:v>
                </c:pt>
                <c:pt idx="72">
                  <c:v>1067.5558296620163</c:v>
                </c:pt>
                <c:pt idx="73">
                  <c:v>1067.6119861088646</c:v>
                </c:pt>
                <c:pt idx="74">
                  <c:v>1067.5920385902728</c:v>
                </c:pt>
                <c:pt idx="75">
                  <c:v>1067.3480161154594</c:v>
                </c:pt>
                <c:pt idx="76">
                  <c:v>1067.4684859027416</c:v>
                </c:pt>
                <c:pt idx="77">
                  <c:v>1068.3839383099919</c:v>
                </c:pt>
                <c:pt idx="78">
                  <c:v>1067.7274778260021</c:v>
                </c:pt>
                <c:pt idx="79">
                  <c:v>1067.7274778260021</c:v>
                </c:pt>
                <c:pt idx="80">
                  <c:v>1067.5512545797974</c:v>
                </c:pt>
              </c:numCache>
            </c:numRef>
          </c:xVal>
          <c:yVal>
            <c:numRef>
              <c:f>' 10 models log'!$E$2:$E$82</c:f>
              <c:numCache>
                <c:formatCode>General</c:formatCode>
                <c:ptCount val="81"/>
                <c:pt idx="0">
                  <c:v>0.28882969499886713</c:v>
                </c:pt>
                <c:pt idx="1">
                  <c:v>0.37005640111669891</c:v>
                </c:pt>
                <c:pt idx="2">
                  <c:v>0.40551734175710408</c:v>
                </c:pt>
                <c:pt idx="3">
                  <c:v>-0.59972684980311897</c:v>
                </c:pt>
                <c:pt idx="4">
                  <c:v>-0.21721348688038233</c:v>
                </c:pt>
                <c:pt idx="5">
                  <c:v>-0.19591908957227133</c:v>
                </c:pt>
                <c:pt idx="6">
                  <c:v>0.27477727741484159</c:v>
                </c:pt>
                <c:pt idx="7">
                  <c:v>0.30181143422987589</c:v>
                </c:pt>
                <c:pt idx="8">
                  <c:v>-0.80367140099451717</c:v>
                </c:pt>
                <c:pt idx="9">
                  <c:v>-0.41862956638442483</c:v>
                </c:pt>
                <c:pt idx="10">
                  <c:v>-0.48385619747227793</c:v>
                </c:pt>
                <c:pt idx="11">
                  <c:v>-0.82338737232043968</c:v>
                </c:pt>
                <c:pt idx="12">
                  <c:v>-0.52207241886640077</c:v>
                </c:pt>
                <c:pt idx="13">
                  <c:v>-0.95318306593276247</c:v>
                </c:pt>
                <c:pt idx="14">
                  <c:v>-0.12201706779251253</c:v>
                </c:pt>
                <c:pt idx="15">
                  <c:v>-0.51469554911523119</c:v>
                </c:pt>
                <c:pt idx="16">
                  <c:v>-0.19709580015978645</c:v>
                </c:pt>
                <c:pt idx="17">
                  <c:v>-0.52525593163454687</c:v>
                </c:pt>
                <c:pt idx="18">
                  <c:v>-0.71479299048064604</c:v>
                </c:pt>
                <c:pt idx="19">
                  <c:v>-0.82380497529243257</c:v>
                </c:pt>
                <c:pt idx="20">
                  <c:v>-0.85920690370539887</c:v>
                </c:pt>
                <c:pt idx="21">
                  <c:v>-0.38496382934022222</c:v>
                </c:pt>
                <c:pt idx="22">
                  <c:v>0.62769419063442911</c:v>
                </c:pt>
                <c:pt idx="23">
                  <c:v>0.51581199823226598</c:v>
                </c:pt>
                <c:pt idx="24">
                  <c:v>-0.33680948297660507</c:v>
                </c:pt>
                <c:pt idx="25">
                  <c:v>-0.41380356720674172</c:v>
                </c:pt>
                <c:pt idx="26">
                  <c:v>0.11617966461494689</c:v>
                </c:pt>
                <c:pt idx="27">
                  <c:v>0.22218316964836049</c:v>
                </c:pt>
                <c:pt idx="28">
                  <c:v>-0.65935973660407399</c:v>
                </c:pt>
                <c:pt idx="29">
                  <c:v>0.50450678391257497</c:v>
                </c:pt>
                <c:pt idx="30">
                  <c:v>0.52501574893176439</c:v>
                </c:pt>
                <c:pt idx="31">
                  <c:v>0.58969933957018839</c:v>
                </c:pt>
                <c:pt idx="32">
                  <c:v>0.31388030091557084</c:v>
                </c:pt>
                <c:pt idx="33">
                  <c:v>0.34586141764339118</c:v>
                </c:pt>
                <c:pt idx="34">
                  <c:v>0.41874901580899859</c:v>
                </c:pt>
                <c:pt idx="35">
                  <c:v>0.3402614161116162</c:v>
                </c:pt>
                <c:pt idx="36">
                  <c:v>0.40511171763978382</c:v>
                </c:pt>
                <c:pt idx="37">
                  <c:v>0.61073250400795587</c:v>
                </c:pt>
                <c:pt idx="38">
                  <c:v>0.55126007863373161</c:v>
                </c:pt>
                <c:pt idx="39">
                  <c:v>0.75842760480463767</c:v>
                </c:pt>
                <c:pt idx="40">
                  <c:v>0.28141762702807682</c:v>
                </c:pt>
                <c:pt idx="41">
                  <c:v>0.35488781274875691</c:v>
                </c:pt>
                <c:pt idx="42">
                  <c:v>0.61639355322608935</c:v>
                </c:pt>
                <c:pt idx="43">
                  <c:v>0.68562326650112482</c:v>
                </c:pt>
                <c:pt idx="44">
                  <c:v>0.76848694943873852</c:v>
                </c:pt>
                <c:pt idx="45">
                  <c:v>0.68755143502016836</c:v>
                </c:pt>
                <c:pt idx="46">
                  <c:v>0.56334524725639312</c:v>
                </c:pt>
                <c:pt idx="47">
                  <c:v>0.82195630238493322</c:v>
                </c:pt>
                <c:pt idx="48">
                  <c:v>0.57369868452747141</c:v>
                </c:pt>
                <c:pt idx="49">
                  <c:v>0.69074089842843023</c:v>
                </c:pt>
                <c:pt idx="50">
                  <c:v>0.64224634142306058</c:v>
                </c:pt>
                <c:pt idx="51">
                  <c:v>0.46070428775601613</c:v>
                </c:pt>
                <c:pt idx="52">
                  <c:v>0.99796728385649658</c:v>
                </c:pt>
                <c:pt idx="53">
                  <c:v>0.63219048304586067</c:v>
                </c:pt>
                <c:pt idx="54">
                  <c:v>0.77884054740457032</c:v>
                </c:pt>
                <c:pt idx="55">
                  <c:v>0.80724897049913125</c:v>
                </c:pt>
                <c:pt idx="56">
                  <c:v>0.7760502759595056</c:v>
                </c:pt>
                <c:pt idx="57">
                  <c:v>0.91333833938506359</c:v>
                </c:pt>
                <c:pt idx="58">
                  <c:v>0.7868119140566705</c:v>
                </c:pt>
                <c:pt idx="59">
                  <c:v>0.85992921546835532</c:v>
                </c:pt>
                <c:pt idx="60">
                  <c:v>0.96602794858222296</c:v>
                </c:pt>
                <c:pt idx="61">
                  <c:v>1.0297978616213186</c:v>
                </c:pt>
                <c:pt idx="62">
                  <c:v>1.0498775230814772</c:v>
                </c:pt>
                <c:pt idx="63">
                  <c:v>0.91902353996079</c:v>
                </c:pt>
                <c:pt idx="64">
                  <c:v>0.60575352589512477</c:v>
                </c:pt>
                <c:pt idx="65">
                  <c:v>0.88314923113671284</c:v>
                </c:pt>
                <c:pt idx="66">
                  <c:v>0.56639466153956164</c:v>
                </c:pt>
                <c:pt idx="67">
                  <c:v>0.69902062703590673</c:v>
                </c:pt>
                <c:pt idx="68">
                  <c:v>1.0033981930225764</c:v>
                </c:pt>
                <c:pt idx="69">
                  <c:v>0.87093603565858757</c:v>
                </c:pt>
                <c:pt idx="70">
                  <c:v>0.89625737123878935</c:v>
                </c:pt>
                <c:pt idx="71">
                  <c:v>1.0257532724635894</c:v>
                </c:pt>
                <c:pt idx="72">
                  <c:v>0.68081403562928244</c:v>
                </c:pt>
                <c:pt idx="73">
                  <c:v>0.8667650594989027</c:v>
                </c:pt>
                <c:pt idx="74">
                  <c:v>1.0395897430937566</c:v>
                </c:pt>
                <c:pt idx="75">
                  <c:v>0.38298385616303676</c:v>
                </c:pt>
                <c:pt idx="76">
                  <c:v>0.44261917773997084</c:v>
                </c:pt>
                <c:pt idx="77">
                  <c:v>-1.3380876242549675</c:v>
                </c:pt>
                <c:pt idx="78">
                  <c:v>1.266457879374002</c:v>
                </c:pt>
                <c:pt idx="79">
                  <c:v>1.266457879374002</c:v>
                </c:pt>
                <c:pt idx="80">
                  <c:v>1.1260742825934358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log'!$F$2:$F$82</c:f>
              <c:numCache>
                <c:formatCode>General</c:formatCode>
                <c:ptCount val="81"/>
                <c:pt idx="0">
                  <c:v>1185.2381378669606</c:v>
                </c:pt>
                <c:pt idx="1">
                  <c:v>1185.1539369711395</c:v>
                </c:pt>
                <c:pt idx="2">
                  <c:v>1185.2291627205996</c:v>
                </c:pt>
                <c:pt idx="3">
                  <c:v>1185.8221195501656</c:v>
                </c:pt>
                <c:pt idx="4">
                  <c:v>1185.6576953530416</c:v>
                </c:pt>
                <c:pt idx="5">
                  <c:v>1185.5443229223272</c:v>
                </c:pt>
                <c:pt idx="6">
                  <c:v>1185.2516635924867</c:v>
                </c:pt>
                <c:pt idx="7">
                  <c:v>1139.3960368673504</c:v>
                </c:pt>
                <c:pt idx="8">
                  <c:v>1140.3899752161367</c:v>
                </c:pt>
                <c:pt idx="9">
                  <c:v>1140.2917653531015</c:v>
                </c:pt>
                <c:pt idx="10">
                  <c:v>1140.1435572199762</c:v>
                </c:pt>
                <c:pt idx="11">
                  <c:v>1140.2653474667013</c:v>
                </c:pt>
                <c:pt idx="12">
                  <c:v>1140.5038250384878</c:v>
                </c:pt>
                <c:pt idx="13">
                  <c:v>1118.4589816572802</c:v>
                </c:pt>
                <c:pt idx="14">
                  <c:v>1118.8711509283398</c:v>
                </c:pt>
                <c:pt idx="15">
                  <c:v>1118.3446225615162</c:v>
                </c:pt>
                <c:pt idx="16">
                  <c:v>1118.11109962355</c:v>
                </c:pt>
                <c:pt idx="17">
                  <c:v>1118.1045114935544</c:v>
                </c:pt>
                <c:pt idx="18">
                  <c:v>1118.4087040955956</c:v>
                </c:pt>
                <c:pt idx="19">
                  <c:v>1118.529558073059</c:v>
                </c:pt>
                <c:pt idx="20">
                  <c:v>1118.4387655880926</c:v>
                </c:pt>
                <c:pt idx="21">
                  <c:v>1176.5645499852549</c:v>
                </c:pt>
                <c:pt idx="22">
                  <c:v>1176.1949007440614</c:v>
                </c:pt>
                <c:pt idx="23">
                  <c:v>1176.1389596478602</c:v>
                </c:pt>
                <c:pt idx="24">
                  <c:v>1176.3475311886646</c:v>
                </c:pt>
                <c:pt idx="25">
                  <c:v>1176.4421186010366</c:v>
                </c:pt>
                <c:pt idx="26">
                  <c:v>1176.0793849872739</c:v>
                </c:pt>
                <c:pt idx="27">
                  <c:v>1175.9699336234685</c:v>
                </c:pt>
                <c:pt idx="28">
                  <c:v>1176.5489753940835</c:v>
                </c:pt>
                <c:pt idx="29">
                  <c:v>1149.0055111164011</c:v>
                </c:pt>
                <c:pt idx="30">
                  <c:v>1149.0376007517987</c:v>
                </c:pt>
                <c:pt idx="31">
                  <c:v>1149.0806788938817</c:v>
                </c:pt>
                <c:pt idx="32">
                  <c:v>1148.9848627809149</c:v>
                </c:pt>
                <c:pt idx="33">
                  <c:v>1149.0021447710492</c:v>
                </c:pt>
                <c:pt idx="34">
                  <c:v>1149.0052519903079</c:v>
                </c:pt>
                <c:pt idx="35">
                  <c:v>1149.0091222125429</c:v>
                </c:pt>
                <c:pt idx="36">
                  <c:v>1149.0049846720044</c:v>
                </c:pt>
                <c:pt idx="37">
                  <c:v>1163.8919596250723</c:v>
                </c:pt>
                <c:pt idx="38">
                  <c:v>1163.8453138550403</c:v>
                </c:pt>
                <c:pt idx="39">
                  <c:v>1163.8770885930628</c:v>
                </c:pt>
                <c:pt idx="40">
                  <c:v>1164.2624355519749</c:v>
                </c:pt>
                <c:pt idx="41">
                  <c:v>1163.7550433781771</c:v>
                </c:pt>
                <c:pt idx="42">
                  <c:v>1163.6555087752927</c:v>
                </c:pt>
                <c:pt idx="43">
                  <c:v>1163.9758650338276</c:v>
                </c:pt>
                <c:pt idx="44">
                  <c:v>1163.9472316597905</c:v>
                </c:pt>
                <c:pt idx="45">
                  <c:v>1163.8734559870518</c:v>
                </c:pt>
                <c:pt idx="46">
                  <c:v>1153.8345794066363</c:v>
                </c:pt>
                <c:pt idx="47">
                  <c:v>1154.0737710500591</c:v>
                </c:pt>
                <c:pt idx="48">
                  <c:v>1153.9653345898828</c:v>
                </c:pt>
                <c:pt idx="49">
                  <c:v>1153.7998185341248</c:v>
                </c:pt>
                <c:pt idx="50">
                  <c:v>1153.7961885060322</c:v>
                </c:pt>
                <c:pt idx="51">
                  <c:v>1153.8861818117753</c:v>
                </c:pt>
                <c:pt idx="52">
                  <c:v>1153.9385263400504</c:v>
                </c:pt>
                <c:pt idx="53">
                  <c:v>1153.8703413959852</c:v>
                </c:pt>
                <c:pt idx="54">
                  <c:v>1153.8615209789673</c:v>
                </c:pt>
                <c:pt idx="55">
                  <c:v>1098.7540589884525</c:v>
                </c:pt>
                <c:pt idx="56">
                  <c:v>1098.7516178810911</c:v>
                </c:pt>
                <c:pt idx="57">
                  <c:v>1098.8162212439809</c:v>
                </c:pt>
                <c:pt idx="58">
                  <c:v>1098.8260553096995</c:v>
                </c:pt>
                <c:pt idx="59">
                  <c:v>1098.7989729492133</c:v>
                </c:pt>
                <c:pt idx="60">
                  <c:v>1098.8080778996541</c:v>
                </c:pt>
                <c:pt idx="61">
                  <c:v>1098.8507809512741</c:v>
                </c:pt>
                <c:pt idx="62">
                  <c:v>1098.866017127446</c:v>
                </c:pt>
                <c:pt idx="63">
                  <c:v>1098.8044617471442</c:v>
                </c:pt>
                <c:pt idx="64">
                  <c:v>1112.5895189290648</c:v>
                </c:pt>
                <c:pt idx="65">
                  <c:v>1112.6540995906853</c:v>
                </c:pt>
                <c:pt idx="66">
                  <c:v>1112.565482051345</c:v>
                </c:pt>
                <c:pt idx="67">
                  <c:v>1112.5947269136482</c:v>
                </c:pt>
                <c:pt idx="68">
                  <c:v>1112.4645465097733</c:v>
                </c:pt>
                <c:pt idx="69">
                  <c:v>1112.4932870807816</c:v>
                </c:pt>
                <c:pt idx="70">
                  <c:v>1112.3980830994956</c:v>
                </c:pt>
                <c:pt idx="71">
                  <c:v>1112.3492118960105</c:v>
                </c:pt>
                <c:pt idx="72">
                  <c:v>1067.5558296620163</c:v>
                </c:pt>
                <c:pt idx="73">
                  <c:v>1067.6119861088646</c:v>
                </c:pt>
                <c:pt idx="74">
                  <c:v>1067.5920385902728</c:v>
                </c:pt>
                <c:pt idx="75">
                  <c:v>1067.3480161154594</c:v>
                </c:pt>
                <c:pt idx="76">
                  <c:v>1067.4684859027416</c:v>
                </c:pt>
                <c:pt idx="77">
                  <c:v>1068.3839383099919</c:v>
                </c:pt>
                <c:pt idx="78">
                  <c:v>1067.7274778260021</c:v>
                </c:pt>
                <c:pt idx="79">
                  <c:v>1067.7274778260021</c:v>
                </c:pt>
                <c:pt idx="80">
                  <c:v>1067.5512545797974</c:v>
                </c:pt>
              </c:numCache>
            </c:numRef>
          </c:xVal>
          <c:yVal>
            <c:numRef>
              <c:f>' 10 models log'!$G$2:$G$82</c:f>
              <c:numCache>
                <c:formatCode>General</c:formatCode>
                <c:ptCount val="81"/>
                <c:pt idx="0">
                  <c:v>-0.84930100620389015</c:v>
                </c:pt>
                <c:pt idx="1">
                  <c:v>-0.84930100620389015</c:v>
                </c:pt>
                <c:pt idx="2">
                  <c:v>-0.84930100620389015</c:v>
                </c:pt>
                <c:pt idx="3">
                  <c:v>-0.84930100620389015</c:v>
                </c:pt>
                <c:pt idx="4">
                  <c:v>-0.84930100620389015</c:v>
                </c:pt>
                <c:pt idx="5">
                  <c:v>-0.84930100620389015</c:v>
                </c:pt>
                <c:pt idx="6">
                  <c:v>-0.84930100620389015</c:v>
                </c:pt>
                <c:pt idx="7">
                  <c:v>-0.84930100620389015</c:v>
                </c:pt>
                <c:pt idx="8">
                  <c:v>-0.84930100620389015</c:v>
                </c:pt>
                <c:pt idx="9">
                  <c:v>-0.84930100620389015</c:v>
                </c:pt>
                <c:pt idx="10">
                  <c:v>-0.84930100620389015</c:v>
                </c:pt>
                <c:pt idx="11">
                  <c:v>-0.84930100620389015</c:v>
                </c:pt>
                <c:pt idx="12">
                  <c:v>-0.84930100620389015</c:v>
                </c:pt>
                <c:pt idx="13">
                  <c:v>-0.84930100620389015</c:v>
                </c:pt>
                <c:pt idx="14">
                  <c:v>-0.84930100620389015</c:v>
                </c:pt>
                <c:pt idx="15">
                  <c:v>-0.84930100620389015</c:v>
                </c:pt>
                <c:pt idx="16">
                  <c:v>-0.84930100620389015</c:v>
                </c:pt>
                <c:pt idx="17">
                  <c:v>-0.84930100620389015</c:v>
                </c:pt>
                <c:pt idx="18">
                  <c:v>-0.84930100620389015</c:v>
                </c:pt>
                <c:pt idx="19">
                  <c:v>-0.84930100620389015</c:v>
                </c:pt>
                <c:pt idx="20">
                  <c:v>-0.84930100620389015</c:v>
                </c:pt>
                <c:pt idx="21">
                  <c:v>-0.84930100620389015</c:v>
                </c:pt>
                <c:pt idx="22">
                  <c:v>-0.84930100620389015</c:v>
                </c:pt>
                <c:pt idx="23">
                  <c:v>-0.84930100620389015</c:v>
                </c:pt>
                <c:pt idx="24">
                  <c:v>-0.84930100620389015</c:v>
                </c:pt>
                <c:pt idx="25">
                  <c:v>-0.84930100620389015</c:v>
                </c:pt>
                <c:pt idx="26">
                  <c:v>-0.84930100620389015</c:v>
                </c:pt>
                <c:pt idx="27">
                  <c:v>-0.84930100620389015</c:v>
                </c:pt>
                <c:pt idx="28">
                  <c:v>-0.84930100620389015</c:v>
                </c:pt>
                <c:pt idx="29">
                  <c:v>-0.84930100620389015</c:v>
                </c:pt>
                <c:pt idx="30">
                  <c:v>-0.84930100620389015</c:v>
                </c:pt>
                <c:pt idx="31">
                  <c:v>-0.84930100620389015</c:v>
                </c:pt>
                <c:pt idx="32">
                  <c:v>-0.84930100620389015</c:v>
                </c:pt>
                <c:pt idx="33">
                  <c:v>-0.84930100620389015</c:v>
                </c:pt>
                <c:pt idx="34">
                  <c:v>-0.84930100620389015</c:v>
                </c:pt>
                <c:pt idx="35">
                  <c:v>-0.84930100620389015</c:v>
                </c:pt>
                <c:pt idx="36">
                  <c:v>-0.84930100620389015</c:v>
                </c:pt>
                <c:pt idx="37">
                  <c:v>-0.84930100620389015</c:v>
                </c:pt>
                <c:pt idx="38">
                  <c:v>-0.84930100620389015</c:v>
                </c:pt>
                <c:pt idx="39">
                  <c:v>-0.84930100620389015</c:v>
                </c:pt>
                <c:pt idx="40">
                  <c:v>-0.84930100620389015</c:v>
                </c:pt>
                <c:pt idx="41">
                  <c:v>-0.84930100620389015</c:v>
                </c:pt>
                <c:pt idx="42">
                  <c:v>-0.84930100620389015</c:v>
                </c:pt>
                <c:pt idx="43">
                  <c:v>-0.84930100620389015</c:v>
                </c:pt>
                <c:pt idx="44">
                  <c:v>-0.84930100620389015</c:v>
                </c:pt>
                <c:pt idx="45">
                  <c:v>-0.84930100620389015</c:v>
                </c:pt>
                <c:pt idx="46">
                  <c:v>-0.84930100620389015</c:v>
                </c:pt>
                <c:pt idx="47">
                  <c:v>-0.84930100620389015</c:v>
                </c:pt>
                <c:pt idx="48">
                  <c:v>-0.84930100620389015</c:v>
                </c:pt>
                <c:pt idx="49">
                  <c:v>-0.84930100620389015</c:v>
                </c:pt>
                <c:pt idx="50">
                  <c:v>-0.84930100620389015</c:v>
                </c:pt>
                <c:pt idx="51">
                  <c:v>-0.84930100620389015</c:v>
                </c:pt>
                <c:pt idx="52">
                  <c:v>-0.84930100620389015</c:v>
                </c:pt>
                <c:pt idx="53">
                  <c:v>-0.84930100620389015</c:v>
                </c:pt>
                <c:pt idx="54">
                  <c:v>-0.84930100620389015</c:v>
                </c:pt>
                <c:pt idx="55">
                  <c:v>-0.84930100620389015</c:v>
                </c:pt>
                <c:pt idx="56">
                  <c:v>-0.84930100620389015</c:v>
                </c:pt>
                <c:pt idx="57">
                  <c:v>-0.84930100620389015</c:v>
                </c:pt>
                <c:pt idx="58">
                  <c:v>-0.84930100620389015</c:v>
                </c:pt>
                <c:pt idx="59">
                  <c:v>-0.84930100620389015</c:v>
                </c:pt>
                <c:pt idx="60">
                  <c:v>-0.84930100620389015</c:v>
                </c:pt>
                <c:pt idx="61">
                  <c:v>-0.84930100620389015</c:v>
                </c:pt>
                <c:pt idx="62">
                  <c:v>-0.84930100620389015</c:v>
                </c:pt>
                <c:pt idx="63">
                  <c:v>-0.84930100620389015</c:v>
                </c:pt>
                <c:pt idx="64">
                  <c:v>-0.84930100620389015</c:v>
                </c:pt>
                <c:pt idx="65">
                  <c:v>-0.84930100620389015</c:v>
                </c:pt>
                <c:pt idx="66">
                  <c:v>-0.84930100620389015</c:v>
                </c:pt>
                <c:pt idx="67">
                  <c:v>-0.84930100620389015</c:v>
                </c:pt>
                <c:pt idx="68">
                  <c:v>-0.84930100620389015</c:v>
                </c:pt>
                <c:pt idx="69">
                  <c:v>-0.84930100620389015</c:v>
                </c:pt>
                <c:pt idx="70">
                  <c:v>-0.84930100620389015</c:v>
                </c:pt>
                <c:pt idx="71">
                  <c:v>-0.84930100620389015</c:v>
                </c:pt>
                <c:pt idx="72">
                  <c:v>-0.84930100620389015</c:v>
                </c:pt>
                <c:pt idx="73">
                  <c:v>-0.84930100620389015</c:v>
                </c:pt>
                <c:pt idx="74">
                  <c:v>-0.84930100620389015</c:v>
                </c:pt>
                <c:pt idx="75">
                  <c:v>-0.84930100620389015</c:v>
                </c:pt>
                <c:pt idx="76">
                  <c:v>-0.84930100620389015</c:v>
                </c:pt>
                <c:pt idx="77">
                  <c:v>-0.84930100620389015</c:v>
                </c:pt>
                <c:pt idx="78">
                  <c:v>-0.84930100620389015</c:v>
                </c:pt>
                <c:pt idx="79">
                  <c:v>-0.84930100620389015</c:v>
                </c:pt>
                <c:pt idx="80">
                  <c:v>-0.84930100620389015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log'!$F$2:$F$82</c:f>
              <c:numCache>
                <c:formatCode>General</c:formatCode>
                <c:ptCount val="81"/>
                <c:pt idx="0">
                  <c:v>1185.2381378669606</c:v>
                </c:pt>
                <c:pt idx="1">
                  <c:v>1185.1539369711395</c:v>
                </c:pt>
                <c:pt idx="2">
                  <c:v>1185.2291627205996</c:v>
                </c:pt>
                <c:pt idx="3">
                  <c:v>1185.8221195501656</c:v>
                </c:pt>
                <c:pt idx="4">
                  <c:v>1185.6576953530416</c:v>
                </c:pt>
                <c:pt idx="5">
                  <c:v>1185.5443229223272</c:v>
                </c:pt>
                <c:pt idx="6">
                  <c:v>1185.2516635924867</c:v>
                </c:pt>
                <c:pt idx="7">
                  <c:v>1139.3960368673504</c:v>
                </c:pt>
                <c:pt idx="8">
                  <c:v>1140.3899752161367</c:v>
                </c:pt>
                <c:pt idx="9">
                  <c:v>1140.2917653531015</c:v>
                </c:pt>
                <c:pt idx="10">
                  <c:v>1140.1435572199762</c:v>
                </c:pt>
                <c:pt idx="11">
                  <c:v>1140.2653474667013</c:v>
                </c:pt>
                <c:pt idx="12">
                  <c:v>1140.5038250384878</c:v>
                </c:pt>
                <c:pt idx="13">
                  <c:v>1118.4589816572802</c:v>
                </c:pt>
                <c:pt idx="14">
                  <c:v>1118.8711509283398</c:v>
                </c:pt>
                <c:pt idx="15">
                  <c:v>1118.3446225615162</c:v>
                </c:pt>
                <c:pt idx="16">
                  <c:v>1118.11109962355</c:v>
                </c:pt>
                <c:pt idx="17">
                  <c:v>1118.1045114935544</c:v>
                </c:pt>
                <c:pt idx="18">
                  <c:v>1118.4087040955956</c:v>
                </c:pt>
                <c:pt idx="19">
                  <c:v>1118.529558073059</c:v>
                </c:pt>
                <c:pt idx="20">
                  <c:v>1118.4387655880926</c:v>
                </c:pt>
                <c:pt idx="21">
                  <c:v>1176.5645499852549</c:v>
                </c:pt>
                <c:pt idx="22">
                  <c:v>1176.1949007440614</c:v>
                </c:pt>
                <c:pt idx="23">
                  <c:v>1176.1389596478602</c:v>
                </c:pt>
                <c:pt idx="24">
                  <c:v>1176.3475311886646</c:v>
                </c:pt>
                <c:pt idx="25">
                  <c:v>1176.4421186010366</c:v>
                </c:pt>
                <c:pt idx="26">
                  <c:v>1176.0793849872739</c:v>
                </c:pt>
                <c:pt idx="27">
                  <c:v>1175.9699336234685</c:v>
                </c:pt>
                <c:pt idx="28">
                  <c:v>1176.5489753940835</c:v>
                </c:pt>
                <c:pt idx="29">
                  <c:v>1149.0055111164011</c:v>
                </c:pt>
                <c:pt idx="30">
                  <c:v>1149.0376007517987</c:v>
                </c:pt>
                <c:pt idx="31">
                  <c:v>1149.0806788938817</c:v>
                </c:pt>
                <c:pt idx="32">
                  <c:v>1148.9848627809149</c:v>
                </c:pt>
                <c:pt idx="33">
                  <c:v>1149.0021447710492</c:v>
                </c:pt>
                <c:pt idx="34">
                  <c:v>1149.0052519903079</c:v>
                </c:pt>
                <c:pt idx="35">
                  <c:v>1149.0091222125429</c:v>
                </c:pt>
                <c:pt idx="36">
                  <c:v>1149.0049846720044</c:v>
                </c:pt>
                <c:pt idx="37">
                  <c:v>1163.8919596250723</c:v>
                </c:pt>
                <c:pt idx="38">
                  <c:v>1163.8453138550403</c:v>
                </c:pt>
                <c:pt idx="39">
                  <c:v>1163.8770885930628</c:v>
                </c:pt>
                <c:pt idx="40">
                  <c:v>1164.2624355519749</c:v>
                </c:pt>
                <c:pt idx="41">
                  <c:v>1163.7550433781771</c:v>
                </c:pt>
                <c:pt idx="42">
                  <c:v>1163.6555087752927</c:v>
                </c:pt>
                <c:pt idx="43">
                  <c:v>1163.9758650338276</c:v>
                </c:pt>
                <c:pt idx="44">
                  <c:v>1163.9472316597905</c:v>
                </c:pt>
                <c:pt idx="45">
                  <c:v>1163.8734559870518</c:v>
                </c:pt>
                <c:pt idx="46">
                  <c:v>1153.8345794066363</c:v>
                </c:pt>
                <c:pt idx="47">
                  <c:v>1154.0737710500591</c:v>
                </c:pt>
                <c:pt idx="48">
                  <c:v>1153.9653345898828</c:v>
                </c:pt>
                <c:pt idx="49">
                  <c:v>1153.7998185341248</c:v>
                </c:pt>
                <c:pt idx="50">
                  <c:v>1153.7961885060322</c:v>
                </c:pt>
                <c:pt idx="51">
                  <c:v>1153.8861818117753</c:v>
                </c:pt>
                <c:pt idx="52">
                  <c:v>1153.9385263400504</c:v>
                </c:pt>
                <c:pt idx="53">
                  <c:v>1153.8703413959852</c:v>
                </c:pt>
                <c:pt idx="54">
                  <c:v>1153.8615209789673</c:v>
                </c:pt>
                <c:pt idx="55">
                  <c:v>1098.7540589884525</c:v>
                </c:pt>
                <c:pt idx="56">
                  <c:v>1098.7516178810911</c:v>
                </c:pt>
                <c:pt idx="57">
                  <c:v>1098.8162212439809</c:v>
                </c:pt>
                <c:pt idx="58">
                  <c:v>1098.8260553096995</c:v>
                </c:pt>
                <c:pt idx="59">
                  <c:v>1098.7989729492133</c:v>
                </c:pt>
                <c:pt idx="60">
                  <c:v>1098.8080778996541</c:v>
                </c:pt>
                <c:pt idx="61">
                  <c:v>1098.8507809512741</c:v>
                </c:pt>
                <c:pt idx="62">
                  <c:v>1098.866017127446</c:v>
                </c:pt>
                <c:pt idx="63">
                  <c:v>1098.8044617471442</c:v>
                </c:pt>
                <c:pt idx="64">
                  <c:v>1112.5895189290648</c:v>
                </c:pt>
                <c:pt idx="65">
                  <c:v>1112.6540995906853</c:v>
                </c:pt>
                <c:pt idx="66">
                  <c:v>1112.565482051345</c:v>
                </c:pt>
                <c:pt idx="67">
                  <c:v>1112.5947269136482</c:v>
                </c:pt>
                <c:pt idx="68">
                  <c:v>1112.4645465097733</c:v>
                </c:pt>
                <c:pt idx="69">
                  <c:v>1112.4932870807816</c:v>
                </c:pt>
                <c:pt idx="70">
                  <c:v>1112.3980830994956</c:v>
                </c:pt>
                <c:pt idx="71">
                  <c:v>1112.3492118960105</c:v>
                </c:pt>
                <c:pt idx="72">
                  <c:v>1067.5558296620163</c:v>
                </c:pt>
                <c:pt idx="73">
                  <c:v>1067.6119861088646</c:v>
                </c:pt>
                <c:pt idx="74">
                  <c:v>1067.5920385902728</c:v>
                </c:pt>
                <c:pt idx="75">
                  <c:v>1067.3480161154594</c:v>
                </c:pt>
                <c:pt idx="76">
                  <c:v>1067.4684859027416</c:v>
                </c:pt>
                <c:pt idx="77">
                  <c:v>1068.3839383099919</c:v>
                </c:pt>
                <c:pt idx="78">
                  <c:v>1067.7274778260021</c:v>
                </c:pt>
                <c:pt idx="79">
                  <c:v>1067.7274778260021</c:v>
                </c:pt>
                <c:pt idx="80">
                  <c:v>1067.5512545797974</c:v>
                </c:pt>
              </c:numCache>
            </c:numRef>
          </c:xVal>
          <c:yVal>
            <c:numRef>
              <c:f>' 10 models log'!$H$2:$H$82</c:f>
              <c:numCache>
                <c:formatCode>General</c:formatCode>
                <c:ptCount val="81"/>
                <c:pt idx="0">
                  <c:v>1.5373354588941568</c:v>
                </c:pt>
                <c:pt idx="1">
                  <c:v>1.5373354588941568</c:v>
                </c:pt>
                <c:pt idx="2">
                  <c:v>1.5373354588941568</c:v>
                </c:pt>
                <c:pt idx="3">
                  <c:v>1.5373354588941568</c:v>
                </c:pt>
                <c:pt idx="4">
                  <c:v>1.5373354588941568</c:v>
                </c:pt>
                <c:pt idx="5">
                  <c:v>1.5373354588941568</c:v>
                </c:pt>
                <c:pt idx="6">
                  <c:v>1.5373354588941568</c:v>
                </c:pt>
                <c:pt idx="7">
                  <c:v>1.5373354588941568</c:v>
                </c:pt>
                <c:pt idx="8">
                  <c:v>1.5373354588941568</c:v>
                </c:pt>
                <c:pt idx="9">
                  <c:v>1.5373354588941568</c:v>
                </c:pt>
                <c:pt idx="10">
                  <c:v>1.5373354588941568</c:v>
                </c:pt>
                <c:pt idx="11">
                  <c:v>1.5373354588941568</c:v>
                </c:pt>
                <c:pt idx="12">
                  <c:v>1.5373354588941568</c:v>
                </c:pt>
                <c:pt idx="13">
                  <c:v>1.5373354588941568</c:v>
                </c:pt>
                <c:pt idx="14">
                  <c:v>1.5373354588941568</c:v>
                </c:pt>
                <c:pt idx="15">
                  <c:v>1.5373354588941568</c:v>
                </c:pt>
                <c:pt idx="16">
                  <c:v>1.5373354588941568</c:v>
                </c:pt>
                <c:pt idx="17">
                  <c:v>1.5373354588941568</c:v>
                </c:pt>
                <c:pt idx="18">
                  <c:v>1.5373354588941568</c:v>
                </c:pt>
                <c:pt idx="19">
                  <c:v>1.5373354588941568</c:v>
                </c:pt>
                <c:pt idx="20">
                  <c:v>1.5373354588941568</c:v>
                </c:pt>
                <c:pt idx="21">
                  <c:v>1.5373354588941568</c:v>
                </c:pt>
                <c:pt idx="22">
                  <c:v>1.5373354588941568</c:v>
                </c:pt>
                <c:pt idx="23">
                  <c:v>1.5373354588941568</c:v>
                </c:pt>
                <c:pt idx="24">
                  <c:v>1.5373354588941568</c:v>
                </c:pt>
                <c:pt idx="25">
                  <c:v>1.5373354588941568</c:v>
                </c:pt>
                <c:pt idx="26">
                  <c:v>1.5373354588941568</c:v>
                </c:pt>
                <c:pt idx="27">
                  <c:v>1.5373354588941568</c:v>
                </c:pt>
                <c:pt idx="28">
                  <c:v>1.5373354588941568</c:v>
                </c:pt>
                <c:pt idx="29">
                  <c:v>1.5373354588941568</c:v>
                </c:pt>
                <c:pt idx="30">
                  <c:v>1.5373354588941568</c:v>
                </c:pt>
                <c:pt idx="31">
                  <c:v>1.5373354588941568</c:v>
                </c:pt>
                <c:pt idx="32">
                  <c:v>1.5373354588941568</c:v>
                </c:pt>
                <c:pt idx="33">
                  <c:v>1.5373354588941568</c:v>
                </c:pt>
                <c:pt idx="34">
                  <c:v>1.5373354588941568</c:v>
                </c:pt>
                <c:pt idx="35">
                  <c:v>1.5373354588941568</c:v>
                </c:pt>
                <c:pt idx="36">
                  <c:v>1.5373354588941568</c:v>
                </c:pt>
                <c:pt idx="37">
                  <c:v>1.5373354588941568</c:v>
                </c:pt>
                <c:pt idx="38">
                  <c:v>1.5373354588941568</c:v>
                </c:pt>
                <c:pt idx="39">
                  <c:v>1.5373354588941568</c:v>
                </c:pt>
                <c:pt idx="40">
                  <c:v>1.5373354588941568</c:v>
                </c:pt>
                <c:pt idx="41">
                  <c:v>1.5373354588941568</c:v>
                </c:pt>
                <c:pt idx="42">
                  <c:v>1.5373354588941568</c:v>
                </c:pt>
                <c:pt idx="43">
                  <c:v>1.5373354588941568</c:v>
                </c:pt>
                <c:pt idx="44">
                  <c:v>1.5373354588941568</c:v>
                </c:pt>
                <c:pt idx="45">
                  <c:v>1.5373354588941568</c:v>
                </c:pt>
                <c:pt idx="46">
                  <c:v>1.5373354588941568</c:v>
                </c:pt>
                <c:pt idx="47">
                  <c:v>1.5373354588941568</c:v>
                </c:pt>
                <c:pt idx="48">
                  <c:v>1.5373354588941568</c:v>
                </c:pt>
                <c:pt idx="49">
                  <c:v>1.5373354588941568</c:v>
                </c:pt>
                <c:pt idx="50">
                  <c:v>1.5373354588941568</c:v>
                </c:pt>
                <c:pt idx="51">
                  <c:v>1.5373354588941568</c:v>
                </c:pt>
                <c:pt idx="52">
                  <c:v>1.5373354588941568</c:v>
                </c:pt>
                <c:pt idx="53">
                  <c:v>1.5373354588941568</c:v>
                </c:pt>
                <c:pt idx="54">
                  <c:v>1.5373354588941568</c:v>
                </c:pt>
                <c:pt idx="55">
                  <c:v>1.5373354588941568</c:v>
                </c:pt>
                <c:pt idx="56">
                  <c:v>1.5373354588941568</c:v>
                </c:pt>
                <c:pt idx="57">
                  <c:v>1.5373354588941568</c:v>
                </c:pt>
                <c:pt idx="58">
                  <c:v>1.5373354588941568</c:v>
                </c:pt>
                <c:pt idx="59">
                  <c:v>1.5373354588941568</c:v>
                </c:pt>
                <c:pt idx="60">
                  <c:v>1.5373354588941568</c:v>
                </c:pt>
                <c:pt idx="61">
                  <c:v>1.5373354588941568</c:v>
                </c:pt>
                <c:pt idx="62">
                  <c:v>1.5373354588941568</c:v>
                </c:pt>
                <c:pt idx="63">
                  <c:v>1.5373354588941568</c:v>
                </c:pt>
                <c:pt idx="64">
                  <c:v>1.5373354588941568</c:v>
                </c:pt>
                <c:pt idx="65">
                  <c:v>1.5373354588941568</c:v>
                </c:pt>
                <c:pt idx="66">
                  <c:v>1.5373354588941568</c:v>
                </c:pt>
                <c:pt idx="67">
                  <c:v>1.5373354588941568</c:v>
                </c:pt>
                <c:pt idx="68">
                  <c:v>1.5373354588941568</c:v>
                </c:pt>
                <c:pt idx="69">
                  <c:v>1.5373354588941568</c:v>
                </c:pt>
                <c:pt idx="70">
                  <c:v>1.5373354588941568</c:v>
                </c:pt>
                <c:pt idx="71">
                  <c:v>1.5373354588941568</c:v>
                </c:pt>
                <c:pt idx="72">
                  <c:v>1.5373354588941568</c:v>
                </c:pt>
                <c:pt idx="73">
                  <c:v>1.5373354588941568</c:v>
                </c:pt>
                <c:pt idx="74">
                  <c:v>1.5373354588941568</c:v>
                </c:pt>
                <c:pt idx="75">
                  <c:v>1.5373354588941568</c:v>
                </c:pt>
                <c:pt idx="76">
                  <c:v>1.5373354588941568</c:v>
                </c:pt>
                <c:pt idx="77">
                  <c:v>1.5373354588941568</c:v>
                </c:pt>
                <c:pt idx="78">
                  <c:v>1.5373354588941568</c:v>
                </c:pt>
                <c:pt idx="79">
                  <c:v>1.5373354588941568</c:v>
                </c:pt>
                <c:pt idx="80">
                  <c:v>1.5373354588941568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 log'!$F$2:$F$82</c:f>
              <c:numCache>
                <c:formatCode>General</c:formatCode>
                <c:ptCount val="81"/>
                <c:pt idx="0">
                  <c:v>1185.2381378669606</c:v>
                </c:pt>
                <c:pt idx="1">
                  <c:v>1185.1539369711395</c:v>
                </c:pt>
                <c:pt idx="2">
                  <c:v>1185.2291627205996</c:v>
                </c:pt>
                <c:pt idx="3">
                  <c:v>1185.8221195501656</c:v>
                </c:pt>
                <c:pt idx="4">
                  <c:v>1185.6576953530416</c:v>
                </c:pt>
                <c:pt idx="5">
                  <c:v>1185.5443229223272</c:v>
                </c:pt>
                <c:pt idx="6">
                  <c:v>1185.2516635924867</c:v>
                </c:pt>
                <c:pt idx="7">
                  <c:v>1139.3960368673504</c:v>
                </c:pt>
                <c:pt idx="8">
                  <c:v>1140.3899752161367</c:v>
                </c:pt>
                <c:pt idx="9">
                  <c:v>1140.2917653531015</c:v>
                </c:pt>
                <c:pt idx="10">
                  <c:v>1140.1435572199762</c:v>
                </c:pt>
                <c:pt idx="11">
                  <c:v>1140.2653474667013</c:v>
                </c:pt>
                <c:pt idx="12">
                  <c:v>1140.5038250384878</c:v>
                </c:pt>
                <c:pt idx="13">
                  <c:v>1118.4589816572802</c:v>
                </c:pt>
                <c:pt idx="14">
                  <c:v>1118.8711509283398</c:v>
                </c:pt>
                <c:pt idx="15">
                  <c:v>1118.3446225615162</c:v>
                </c:pt>
                <c:pt idx="16">
                  <c:v>1118.11109962355</c:v>
                </c:pt>
                <c:pt idx="17">
                  <c:v>1118.1045114935544</c:v>
                </c:pt>
                <c:pt idx="18">
                  <c:v>1118.4087040955956</c:v>
                </c:pt>
                <c:pt idx="19">
                  <c:v>1118.529558073059</c:v>
                </c:pt>
                <c:pt idx="20">
                  <c:v>1118.4387655880926</c:v>
                </c:pt>
                <c:pt idx="21">
                  <c:v>1176.5645499852549</c:v>
                </c:pt>
                <c:pt idx="22">
                  <c:v>1176.1949007440614</c:v>
                </c:pt>
                <c:pt idx="23">
                  <c:v>1176.1389596478602</c:v>
                </c:pt>
                <c:pt idx="24">
                  <c:v>1176.3475311886646</c:v>
                </c:pt>
                <c:pt idx="25">
                  <c:v>1176.4421186010366</c:v>
                </c:pt>
                <c:pt idx="26">
                  <c:v>1176.0793849872739</c:v>
                </c:pt>
                <c:pt idx="27">
                  <c:v>1175.9699336234685</c:v>
                </c:pt>
                <c:pt idx="28">
                  <c:v>1176.5489753940835</c:v>
                </c:pt>
                <c:pt idx="29">
                  <c:v>1149.0055111164011</c:v>
                </c:pt>
                <c:pt idx="30">
                  <c:v>1149.0376007517987</c:v>
                </c:pt>
                <c:pt idx="31">
                  <c:v>1149.0806788938817</c:v>
                </c:pt>
                <c:pt idx="32">
                  <c:v>1148.9848627809149</c:v>
                </c:pt>
                <c:pt idx="33">
                  <c:v>1149.0021447710492</c:v>
                </c:pt>
                <c:pt idx="34">
                  <c:v>1149.0052519903079</c:v>
                </c:pt>
                <c:pt idx="35">
                  <c:v>1149.0091222125429</c:v>
                </c:pt>
                <c:pt idx="36">
                  <c:v>1149.0049846720044</c:v>
                </c:pt>
                <c:pt idx="37">
                  <c:v>1163.8919596250723</c:v>
                </c:pt>
                <c:pt idx="38">
                  <c:v>1163.8453138550403</c:v>
                </c:pt>
                <c:pt idx="39">
                  <c:v>1163.8770885930628</c:v>
                </c:pt>
                <c:pt idx="40">
                  <c:v>1164.2624355519749</c:v>
                </c:pt>
                <c:pt idx="41">
                  <c:v>1163.7550433781771</c:v>
                </c:pt>
                <c:pt idx="42">
                  <c:v>1163.6555087752927</c:v>
                </c:pt>
                <c:pt idx="43">
                  <c:v>1163.9758650338276</c:v>
                </c:pt>
                <c:pt idx="44">
                  <c:v>1163.9472316597905</c:v>
                </c:pt>
                <c:pt idx="45">
                  <c:v>1163.8734559870518</c:v>
                </c:pt>
                <c:pt idx="46">
                  <c:v>1153.8345794066363</c:v>
                </c:pt>
                <c:pt idx="47">
                  <c:v>1154.0737710500591</c:v>
                </c:pt>
                <c:pt idx="48">
                  <c:v>1153.9653345898828</c:v>
                </c:pt>
                <c:pt idx="49">
                  <c:v>1153.7998185341248</c:v>
                </c:pt>
                <c:pt idx="50">
                  <c:v>1153.7961885060322</c:v>
                </c:pt>
                <c:pt idx="51">
                  <c:v>1153.8861818117753</c:v>
                </c:pt>
                <c:pt idx="52">
                  <c:v>1153.9385263400504</c:v>
                </c:pt>
                <c:pt idx="53">
                  <c:v>1153.8703413959852</c:v>
                </c:pt>
                <c:pt idx="54">
                  <c:v>1153.8615209789673</c:v>
                </c:pt>
                <c:pt idx="55">
                  <c:v>1098.7540589884525</c:v>
                </c:pt>
                <c:pt idx="56">
                  <c:v>1098.7516178810911</c:v>
                </c:pt>
                <c:pt idx="57">
                  <c:v>1098.8162212439809</c:v>
                </c:pt>
                <c:pt idx="58">
                  <c:v>1098.8260553096995</c:v>
                </c:pt>
                <c:pt idx="59">
                  <c:v>1098.7989729492133</c:v>
                </c:pt>
                <c:pt idx="60">
                  <c:v>1098.8080778996541</c:v>
                </c:pt>
                <c:pt idx="61">
                  <c:v>1098.8507809512741</c:v>
                </c:pt>
                <c:pt idx="62">
                  <c:v>1098.866017127446</c:v>
                </c:pt>
                <c:pt idx="63">
                  <c:v>1098.8044617471442</c:v>
                </c:pt>
                <c:pt idx="64">
                  <c:v>1112.5895189290648</c:v>
                </c:pt>
                <c:pt idx="65">
                  <c:v>1112.6540995906853</c:v>
                </c:pt>
                <c:pt idx="66">
                  <c:v>1112.565482051345</c:v>
                </c:pt>
                <c:pt idx="67">
                  <c:v>1112.5947269136482</c:v>
                </c:pt>
                <c:pt idx="68">
                  <c:v>1112.4645465097733</c:v>
                </c:pt>
                <c:pt idx="69">
                  <c:v>1112.4932870807816</c:v>
                </c:pt>
                <c:pt idx="70">
                  <c:v>1112.3980830994956</c:v>
                </c:pt>
                <c:pt idx="71">
                  <c:v>1112.3492118960105</c:v>
                </c:pt>
                <c:pt idx="72">
                  <c:v>1067.5558296620163</c:v>
                </c:pt>
                <c:pt idx="73">
                  <c:v>1067.6119861088646</c:v>
                </c:pt>
                <c:pt idx="74">
                  <c:v>1067.5920385902728</c:v>
                </c:pt>
                <c:pt idx="75">
                  <c:v>1067.3480161154594</c:v>
                </c:pt>
                <c:pt idx="76">
                  <c:v>1067.4684859027416</c:v>
                </c:pt>
                <c:pt idx="77">
                  <c:v>1068.3839383099919</c:v>
                </c:pt>
                <c:pt idx="78">
                  <c:v>1067.7274778260021</c:v>
                </c:pt>
                <c:pt idx="79">
                  <c:v>1067.7274778260021</c:v>
                </c:pt>
                <c:pt idx="80">
                  <c:v>1067.5512545797974</c:v>
                </c:pt>
              </c:numCache>
            </c:numRef>
          </c:xVal>
          <c:yVal>
            <c:numRef>
              <c:f>' 10 models log'!$I$2:$I$82</c:f>
              <c:numCache>
                <c:formatCode>General</c:formatCode>
                <c:ptCount val="81"/>
                <c:pt idx="0">
                  <c:v>0.34401722634513338</c:v>
                </c:pt>
                <c:pt idx="1">
                  <c:v>0.34401722634513338</c:v>
                </c:pt>
                <c:pt idx="2">
                  <c:v>0.34401722634513338</c:v>
                </c:pt>
                <c:pt idx="3">
                  <c:v>0.34401722634513338</c:v>
                </c:pt>
                <c:pt idx="4">
                  <c:v>0.34401722634513338</c:v>
                </c:pt>
                <c:pt idx="5">
                  <c:v>0.34401722634513338</c:v>
                </c:pt>
                <c:pt idx="6">
                  <c:v>0.34401722634513338</c:v>
                </c:pt>
                <c:pt idx="7">
                  <c:v>0.34401722634513338</c:v>
                </c:pt>
                <c:pt idx="8">
                  <c:v>0.34401722634513338</c:v>
                </c:pt>
                <c:pt idx="9">
                  <c:v>0.34401722634513338</c:v>
                </c:pt>
                <c:pt idx="10">
                  <c:v>0.34401722634513338</c:v>
                </c:pt>
                <c:pt idx="11">
                  <c:v>0.34401722634513338</c:v>
                </c:pt>
                <c:pt idx="12">
                  <c:v>0.34401722634513338</c:v>
                </c:pt>
                <c:pt idx="13">
                  <c:v>0.34401722634513338</c:v>
                </c:pt>
                <c:pt idx="14">
                  <c:v>0.34401722634513338</c:v>
                </c:pt>
                <c:pt idx="15">
                  <c:v>0.34401722634513338</c:v>
                </c:pt>
                <c:pt idx="16">
                  <c:v>0.34401722634513338</c:v>
                </c:pt>
                <c:pt idx="17">
                  <c:v>0.34401722634513338</c:v>
                </c:pt>
                <c:pt idx="18">
                  <c:v>0.34401722634513338</c:v>
                </c:pt>
                <c:pt idx="19">
                  <c:v>0.34401722634513338</c:v>
                </c:pt>
                <c:pt idx="20">
                  <c:v>0.34401722634513338</c:v>
                </c:pt>
                <c:pt idx="21">
                  <c:v>0.34401722634513338</c:v>
                </c:pt>
                <c:pt idx="22">
                  <c:v>0.34401722634513338</c:v>
                </c:pt>
                <c:pt idx="23">
                  <c:v>0.34401722634513338</c:v>
                </c:pt>
                <c:pt idx="24">
                  <c:v>0.34401722634513338</c:v>
                </c:pt>
                <c:pt idx="25">
                  <c:v>0.34401722634513338</c:v>
                </c:pt>
                <c:pt idx="26">
                  <c:v>0.34401722634513338</c:v>
                </c:pt>
                <c:pt idx="27">
                  <c:v>0.34401722634513338</c:v>
                </c:pt>
                <c:pt idx="28">
                  <c:v>0.34401722634513338</c:v>
                </c:pt>
                <c:pt idx="29">
                  <c:v>0.34401722634513338</c:v>
                </c:pt>
                <c:pt idx="30">
                  <c:v>0.34401722634513338</c:v>
                </c:pt>
                <c:pt idx="31">
                  <c:v>0.34401722634513338</c:v>
                </c:pt>
                <c:pt idx="32">
                  <c:v>0.34401722634513338</c:v>
                </c:pt>
                <c:pt idx="33">
                  <c:v>0.34401722634513338</c:v>
                </c:pt>
                <c:pt idx="34">
                  <c:v>0.34401722634513338</c:v>
                </c:pt>
                <c:pt idx="35">
                  <c:v>0.34401722634513338</c:v>
                </c:pt>
                <c:pt idx="36">
                  <c:v>0.34401722634513338</c:v>
                </c:pt>
                <c:pt idx="37">
                  <c:v>0.34401722634513338</c:v>
                </c:pt>
                <c:pt idx="38">
                  <c:v>0.34401722634513338</c:v>
                </c:pt>
                <c:pt idx="39">
                  <c:v>0.34401722634513338</c:v>
                </c:pt>
                <c:pt idx="40">
                  <c:v>0.34401722634513338</c:v>
                </c:pt>
                <c:pt idx="41">
                  <c:v>0.34401722634513338</c:v>
                </c:pt>
                <c:pt idx="42">
                  <c:v>0.34401722634513338</c:v>
                </c:pt>
                <c:pt idx="43">
                  <c:v>0.34401722634513338</c:v>
                </c:pt>
                <c:pt idx="44">
                  <c:v>0.34401722634513338</c:v>
                </c:pt>
                <c:pt idx="45">
                  <c:v>0.34401722634513338</c:v>
                </c:pt>
                <c:pt idx="46">
                  <c:v>0.34401722634513338</c:v>
                </c:pt>
                <c:pt idx="47">
                  <c:v>0.34401722634513338</c:v>
                </c:pt>
                <c:pt idx="48">
                  <c:v>0.34401722634513338</c:v>
                </c:pt>
                <c:pt idx="49">
                  <c:v>0.34401722634513338</c:v>
                </c:pt>
                <c:pt idx="50">
                  <c:v>0.34401722634513338</c:v>
                </c:pt>
                <c:pt idx="51">
                  <c:v>0.34401722634513338</c:v>
                </c:pt>
                <c:pt idx="52">
                  <c:v>0.34401722634513338</c:v>
                </c:pt>
                <c:pt idx="53">
                  <c:v>0.34401722634513338</c:v>
                </c:pt>
                <c:pt idx="54">
                  <c:v>0.34401722634513338</c:v>
                </c:pt>
                <c:pt idx="55">
                  <c:v>0.34401722634513338</c:v>
                </c:pt>
                <c:pt idx="56">
                  <c:v>0.34401722634513338</c:v>
                </c:pt>
                <c:pt idx="57">
                  <c:v>0.34401722634513338</c:v>
                </c:pt>
                <c:pt idx="58">
                  <c:v>0.34401722634513338</c:v>
                </c:pt>
                <c:pt idx="59">
                  <c:v>0.34401722634513338</c:v>
                </c:pt>
                <c:pt idx="60">
                  <c:v>0.34401722634513338</c:v>
                </c:pt>
                <c:pt idx="61">
                  <c:v>0.34401722634513338</c:v>
                </c:pt>
                <c:pt idx="62">
                  <c:v>0.34401722634513338</c:v>
                </c:pt>
                <c:pt idx="63">
                  <c:v>0.34401722634513338</c:v>
                </c:pt>
                <c:pt idx="64">
                  <c:v>0.34401722634513338</c:v>
                </c:pt>
                <c:pt idx="65">
                  <c:v>0.34401722634513338</c:v>
                </c:pt>
                <c:pt idx="66">
                  <c:v>0.34401722634513338</c:v>
                </c:pt>
                <c:pt idx="67">
                  <c:v>0.34401722634513338</c:v>
                </c:pt>
                <c:pt idx="68">
                  <c:v>0.34401722634513338</c:v>
                </c:pt>
                <c:pt idx="69">
                  <c:v>0.34401722634513338</c:v>
                </c:pt>
                <c:pt idx="70">
                  <c:v>0.34401722634513338</c:v>
                </c:pt>
                <c:pt idx="71">
                  <c:v>0.34401722634513338</c:v>
                </c:pt>
                <c:pt idx="72">
                  <c:v>0.34401722634513338</c:v>
                </c:pt>
                <c:pt idx="73">
                  <c:v>0.34401722634513338</c:v>
                </c:pt>
                <c:pt idx="74">
                  <c:v>0.34401722634513338</c:v>
                </c:pt>
                <c:pt idx="75">
                  <c:v>0.34401722634513338</c:v>
                </c:pt>
                <c:pt idx="76">
                  <c:v>0.34401722634513338</c:v>
                </c:pt>
                <c:pt idx="77">
                  <c:v>0.34401722634513338</c:v>
                </c:pt>
                <c:pt idx="78">
                  <c:v>0.34401722634513338</c:v>
                </c:pt>
                <c:pt idx="79">
                  <c:v>0.34401722634513338</c:v>
                </c:pt>
                <c:pt idx="80">
                  <c:v>0.34401722634513338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86936"/>
        <c:axId val="200687328"/>
      </c:scatterChart>
      <c:valAx>
        <c:axId val="20068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2000"/>
                  <a:t>Average</a:t>
                </a:r>
                <a:r>
                  <a:rPr lang="en-GB" sz="2000" baseline="0"/>
                  <a:t> ln (Volume)</a:t>
                </a:r>
                <a:endParaRPr lang="en-GB" sz="2000"/>
              </a:p>
            </c:rich>
          </c:tx>
          <c:layout>
            <c:manualLayout>
              <c:xMode val="edge"/>
              <c:yMode val="edge"/>
              <c:x val="0.42088509236713523"/>
              <c:y val="0.8914233713228031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7328"/>
        <c:crosses val="autoZero"/>
        <c:crossBetween val="midCat"/>
      </c:valAx>
      <c:valAx>
        <c:axId val="20068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 sz="2000" baseline="0"/>
                  <a:t>Artec - Romer  ln(Volume)</a:t>
                </a:r>
                <a:endParaRPr lang="en-GB" sz="2000"/>
              </a:p>
            </c:rich>
          </c:tx>
          <c:layout>
            <c:manualLayout>
              <c:xMode val="edge"/>
              <c:yMode val="edge"/>
              <c:x val="7.9188666941483549E-2"/>
              <c:y val="0.1043607795112894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00686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686544"/>
        <c:axId val="512540784"/>
      </c:barChart>
      <c:catAx>
        <c:axId val="200686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540784"/>
        <c:crosses val="autoZero"/>
        <c:auto val="1"/>
        <c:lblAlgn val="ctr"/>
        <c:lblOffset val="100"/>
        <c:noMultiLvlLbl val="0"/>
      </c:catAx>
      <c:valAx>
        <c:axId val="51254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86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742950</xdr:colOff>
      <xdr:row>4</xdr:row>
      <xdr:rowOff>114300</xdr:rowOff>
    </xdr:from>
    <xdr:to>
      <xdr:col>10</xdr:col>
      <xdr:colOff>495300</xdr:colOff>
      <xdr:row>18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557211</xdr:colOff>
      <xdr:row>4</xdr:row>
      <xdr:rowOff>142875</xdr:rowOff>
    </xdr:from>
    <xdr:to>
      <xdr:col>20</xdr:col>
      <xdr:colOff>238124</xdr:colOff>
      <xdr:row>18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89011</xdr:colOff>
      <xdr:row>5</xdr:row>
      <xdr:rowOff>98437</xdr:rowOff>
    </xdr:from>
    <xdr:ext cx="1072665" cy="280205"/>
    <xdr:sp macro="" textlink="">
      <xdr:nvSpPr>
        <xdr:cNvPr id="4" name="Rectangle 3"/>
        <xdr:cNvSpPr/>
      </xdr:nvSpPr>
      <xdr:spPr>
        <a:xfrm>
          <a:off x="11352324" y="1050937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13</xdr:col>
      <xdr:colOff>213457</xdr:colOff>
      <xdr:row>15</xdr:row>
      <xdr:rowOff>115888</xdr:rowOff>
    </xdr:from>
    <xdr:ext cx="1043170" cy="280205"/>
    <xdr:sp macro="" textlink="">
      <xdr:nvSpPr>
        <xdr:cNvPr id="5" name="Rectangle 4"/>
        <xdr:cNvSpPr/>
      </xdr:nvSpPr>
      <xdr:spPr>
        <a:xfrm>
          <a:off x="9095520" y="2973388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  <xdr:twoCellAnchor>
    <xdr:from>
      <xdr:col>21</xdr:col>
      <xdr:colOff>0</xdr:colOff>
      <xdr:row>5</xdr:row>
      <xdr:rowOff>0</xdr:rowOff>
    </xdr:from>
    <xdr:to>
      <xdr:col>30</xdr:col>
      <xdr:colOff>276226</xdr:colOff>
      <xdr:row>19</xdr:row>
      <xdr:rowOff>19050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742950</xdr:colOff>
      <xdr:row>4</xdr:row>
      <xdr:rowOff>114300</xdr:rowOff>
    </xdr:from>
    <xdr:to>
      <xdr:col>11</xdr:col>
      <xdr:colOff>238124</xdr:colOff>
      <xdr:row>25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271460</xdr:colOff>
      <xdr:row>4</xdr:row>
      <xdr:rowOff>119062</xdr:rowOff>
    </xdr:from>
    <xdr:to>
      <xdr:col>21</xdr:col>
      <xdr:colOff>452437</xdr:colOff>
      <xdr:row>25</xdr:row>
      <xdr:rowOff>178593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18</xdr:col>
      <xdr:colOff>282432</xdr:colOff>
      <xdr:row>9</xdr:row>
      <xdr:rowOff>160544</xdr:rowOff>
    </xdr:from>
    <xdr:ext cx="1368709" cy="342786"/>
    <xdr:sp macro="" textlink="">
      <xdr:nvSpPr>
        <xdr:cNvPr id="4" name="Rectangle 3"/>
        <xdr:cNvSpPr/>
      </xdr:nvSpPr>
      <xdr:spPr>
        <a:xfrm>
          <a:off x="12179157" y="1875044"/>
          <a:ext cx="1368709" cy="34278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15</xdr:col>
      <xdr:colOff>197701</xdr:colOff>
      <xdr:row>18</xdr:row>
      <xdr:rowOff>140674</xdr:rowOff>
    </xdr:from>
    <xdr:ext cx="1329338" cy="342786"/>
    <xdr:sp macro="" textlink="">
      <xdr:nvSpPr>
        <xdr:cNvPr id="5" name="Rectangle 4"/>
        <xdr:cNvSpPr/>
      </xdr:nvSpPr>
      <xdr:spPr>
        <a:xfrm>
          <a:off x="10322776" y="3569674"/>
          <a:ext cx="1329338" cy="34278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tabSelected="1" zoomScale="80" zoomScaleNormal="80" workbookViewId="0">
      <selection activeCell="G75" sqref="G75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6" t="s">
        <v>22</v>
      </c>
      <c r="D1" s="6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>
        <v>140215.70000000001</v>
      </c>
      <c r="D2">
        <v>140621.26999999999</v>
      </c>
      <c r="E2" s="5">
        <f>D2-C2</f>
        <v>405.56999999997788</v>
      </c>
      <c r="F2">
        <f>AVERAGE(C2,D2)</f>
        <v>140418.48499999999</v>
      </c>
      <c r="G2">
        <f>$G$87</f>
        <v>-699.10133311660968</v>
      </c>
      <c r="H2">
        <f>$G$88</f>
        <v>1235.4284936104364</v>
      </c>
      <c r="I2">
        <f>$E$83</f>
        <v>268.16358024691328</v>
      </c>
      <c r="J2">
        <f>(E2/D2)*100</f>
        <v>0.28841298332747095</v>
      </c>
      <c r="O2">
        <f>D2/C2</f>
        <v>1.0028924720983454</v>
      </c>
      <c r="Y2" s="5"/>
    </row>
    <row r="3" spans="2:26" x14ac:dyDescent="0.25">
      <c r="B3" s="1">
        <v>2</v>
      </c>
      <c r="C3">
        <v>140040.79999999999</v>
      </c>
      <c r="D3">
        <v>140559.99</v>
      </c>
      <c r="E3" s="5">
        <f t="shared" ref="E3:E62" si="0">D3-C3</f>
        <v>519.19000000000233</v>
      </c>
      <c r="F3">
        <f t="shared" ref="F3:F29" si="1">AVERAGE(C3,D3)</f>
        <v>140300.39499999999</v>
      </c>
      <c r="G3">
        <f>$G$87</f>
        <v>-699.10133311660968</v>
      </c>
      <c r="H3">
        <f>$G$88</f>
        <v>1235.4284936104364</v>
      </c>
      <c r="I3">
        <f>$E$83</f>
        <v>268.16358024691328</v>
      </c>
      <c r="J3">
        <f t="shared" ref="J3:J62" si="2">(E3/D3)*100</f>
        <v>0.36937253623879907</v>
      </c>
      <c r="L3" s="16" t="s">
        <v>26</v>
      </c>
      <c r="M3">
        <v>1</v>
      </c>
      <c r="O3">
        <f t="shared" ref="O3:O62" si="3">D3/C3</f>
        <v>1.0037074195520164</v>
      </c>
      <c r="Y3" s="5"/>
    </row>
    <row r="4" spans="2:26" x14ac:dyDescent="0.25">
      <c r="B4" s="1">
        <v>3</v>
      </c>
      <c r="C4">
        <v>140121.34</v>
      </c>
      <c r="D4" s="5">
        <v>140690.71</v>
      </c>
      <c r="E4" s="5">
        <f t="shared" si="0"/>
        <v>569.36999999999534</v>
      </c>
      <c r="F4">
        <f t="shared" si="1"/>
        <v>140406.02499999999</v>
      </c>
      <c r="G4">
        <f>$G$87</f>
        <v>-699.10133311660968</v>
      </c>
      <c r="H4">
        <f>$G$88</f>
        <v>1235.4284936104364</v>
      </c>
      <c r="I4">
        <f>$E$83</f>
        <v>268.16358024691328</v>
      </c>
      <c r="J4">
        <f t="shared" si="2"/>
        <v>0.40469623047605308</v>
      </c>
      <c r="O4">
        <f t="shared" si="3"/>
        <v>1.0040634067587422</v>
      </c>
      <c r="Y4" s="5"/>
    </row>
    <row r="5" spans="2:26" x14ac:dyDescent="0.25">
      <c r="B5" s="1">
        <v>4</v>
      </c>
      <c r="C5">
        <v>141664.92000000001</v>
      </c>
      <c r="D5">
        <v>140817.85999999999</v>
      </c>
      <c r="E5" s="5">
        <f t="shared" si="0"/>
        <v>-847.06000000002678</v>
      </c>
      <c r="F5">
        <f t="shared" si="1"/>
        <v>141241.39000000001</v>
      </c>
      <c r="G5">
        <f>$G$87</f>
        <v>-699.10133311660968</v>
      </c>
      <c r="H5">
        <f>$G$88</f>
        <v>1235.4284936104364</v>
      </c>
      <c r="I5">
        <f>$E$83</f>
        <v>268.16358024691328</v>
      </c>
      <c r="J5">
        <f t="shared" si="2"/>
        <v>-0.60152881175727768</v>
      </c>
      <c r="O5">
        <f t="shared" si="3"/>
        <v>0.9940206792196683</v>
      </c>
      <c r="Y5" s="5"/>
    </row>
    <row r="6" spans="2:26" x14ac:dyDescent="0.25">
      <c r="B6" s="1">
        <v>5</v>
      </c>
      <c r="C6">
        <v>141161.94</v>
      </c>
      <c r="D6">
        <v>140855.65</v>
      </c>
      <c r="E6" s="5">
        <f t="shared" si="0"/>
        <v>-306.29000000000815</v>
      </c>
      <c r="F6">
        <f t="shared" si="1"/>
        <v>141008.79499999998</v>
      </c>
      <c r="G6">
        <f>$G$87</f>
        <v>-699.10133311660968</v>
      </c>
      <c r="H6">
        <f>$G$88</f>
        <v>1235.4284936104364</v>
      </c>
      <c r="I6">
        <f>$E$83</f>
        <v>268.16358024691328</v>
      </c>
      <c r="J6">
        <f t="shared" si="2"/>
        <v>-0.21744956627583498</v>
      </c>
      <c r="O6">
        <f t="shared" si="3"/>
        <v>0.99783022250898501</v>
      </c>
      <c r="Y6" s="5"/>
    </row>
    <row r="7" spans="2:26" x14ac:dyDescent="0.25">
      <c r="B7" s="1">
        <v>6</v>
      </c>
      <c r="C7">
        <v>140986.98000000001</v>
      </c>
      <c r="D7">
        <v>140711.03</v>
      </c>
      <c r="E7" s="5">
        <f t="shared" si="0"/>
        <v>-275.95000000001164</v>
      </c>
      <c r="F7">
        <f t="shared" si="1"/>
        <v>140849.005</v>
      </c>
      <c r="G7">
        <f>$G$87</f>
        <v>-699.10133311660968</v>
      </c>
      <c r="H7">
        <f>$G$88</f>
        <v>1235.4284936104364</v>
      </c>
      <c r="I7">
        <f>$E$83</f>
        <v>268.16358024691328</v>
      </c>
      <c r="J7">
        <f t="shared" si="2"/>
        <v>-0.19611113641909353</v>
      </c>
      <c r="O7">
        <f t="shared" si="3"/>
        <v>0.99804272706600272</v>
      </c>
      <c r="Y7" s="5"/>
    </row>
    <row r="8" spans="2:26" x14ac:dyDescent="0.25">
      <c r="B8" s="1">
        <v>7</v>
      </c>
      <c r="C8">
        <v>140244.51999999999</v>
      </c>
      <c r="D8">
        <v>140630.41</v>
      </c>
      <c r="E8" s="5">
        <f t="shared" si="0"/>
        <v>385.89000000001397</v>
      </c>
      <c r="F8">
        <f t="shared" si="1"/>
        <v>140437.465</v>
      </c>
      <c r="G8">
        <f>$G$87</f>
        <v>-699.10133311660968</v>
      </c>
      <c r="H8">
        <f>$G$88</f>
        <v>1235.4284936104364</v>
      </c>
      <c r="I8">
        <f>$E$83</f>
        <v>268.16358024691328</v>
      </c>
      <c r="J8">
        <f t="shared" si="2"/>
        <v>0.27440011018954857</v>
      </c>
      <c r="O8">
        <f t="shared" si="3"/>
        <v>1.0027515513618643</v>
      </c>
      <c r="Y8" s="5"/>
    </row>
    <row r="9" spans="2:26" x14ac:dyDescent="0.25">
      <c r="B9" s="1">
        <v>8</v>
      </c>
      <c r="C9">
        <v>88650</v>
      </c>
      <c r="D9">
        <v>88917.96</v>
      </c>
      <c r="E9" s="5">
        <f t="shared" si="0"/>
        <v>267.9600000000064</v>
      </c>
      <c r="F9">
        <f t="shared" si="1"/>
        <v>88783.98000000001</v>
      </c>
      <c r="G9">
        <f>$G$87</f>
        <v>-699.10133311660968</v>
      </c>
      <c r="H9">
        <f>$G$88</f>
        <v>1235.4284936104364</v>
      </c>
      <c r="I9">
        <f>$E$83</f>
        <v>268.16358024691328</v>
      </c>
      <c r="J9">
        <f t="shared" si="2"/>
        <v>0.30135644137585521</v>
      </c>
      <c r="O9">
        <f t="shared" si="3"/>
        <v>1.0030226734348562</v>
      </c>
      <c r="Y9" s="5"/>
    </row>
    <row r="10" spans="2:26" x14ac:dyDescent="0.25">
      <c r="B10" s="1">
        <v>9</v>
      </c>
      <c r="C10">
        <v>90031.79</v>
      </c>
      <c r="D10">
        <v>89311.13</v>
      </c>
      <c r="E10" s="5">
        <f t="shared" si="0"/>
        <v>-720.65999999998894</v>
      </c>
      <c r="F10">
        <f t="shared" si="1"/>
        <v>89671.459999999992</v>
      </c>
      <c r="G10">
        <f>$G$87</f>
        <v>-699.10133311660968</v>
      </c>
      <c r="H10">
        <f>$G$88</f>
        <v>1235.4284936104364</v>
      </c>
      <c r="I10">
        <f>$E$83</f>
        <v>268.16358024691328</v>
      </c>
      <c r="J10">
        <f t="shared" si="2"/>
        <v>-0.80690950836697384</v>
      </c>
      <c r="O10">
        <f t="shared" si="3"/>
        <v>0.99199549403605114</v>
      </c>
      <c r="Y10" s="5"/>
    </row>
    <row r="11" spans="2:26" x14ac:dyDescent="0.25">
      <c r="B11" s="1">
        <v>10</v>
      </c>
      <c r="C11">
        <v>89770.42</v>
      </c>
      <c r="D11">
        <v>89395.4</v>
      </c>
      <c r="E11" s="5">
        <f t="shared" si="0"/>
        <v>-375.02000000000407</v>
      </c>
      <c r="F11">
        <f t="shared" si="1"/>
        <v>89582.91</v>
      </c>
      <c r="G11">
        <f>$G$87</f>
        <v>-699.10133311660968</v>
      </c>
      <c r="H11">
        <f>$G$88</f>
        <v>1235.4284936104364</v>
      </c>
      <c r="I11">
        <f>$E$83</f>
        <v>268.16358024691328</v>
      </c>
      <c r="J11">
        <f t="shared" si="2"/>
        <v>-0.41950704398660787</v>
      </c>
      <c r="O11">
        <f t="shared" si="3"/>
        <v>0.99582245465711305</v>
      </c>
      <c r="Y11" s="5"/>
    </row>
    <row r="12" spans="2:26" x14ac:dyDescent="0.25">
      <c r="B12" s="1">
        <v>11</v>
      </c>
      <c r="C12">
        <v>89666.71</v>
      </c>
      <c r="D12">
        <v>89233.9</v>
      </c>
      <c r="E12" s="5">
        <f t="shared" si="0"/>
        <v>-432.81000000001222</v>
      </c>
      <c r="F12">
        <f t="shared" si="1"/>
        <v>89450.304999999993</v>
      </c>
      <c r="G12">
        <f>$G$87</f>
        <v>-699.10133311660968</v>
      </c>
      <c r="H12">
        <f>$G$88</f>
        <v>1235.4284936104364</v>
      </c>
      <c r="I12">
        <f>$E$83</f>
        <v>268.16358024691328</v>
      </c>
      <c r="J12">
        <f t="shared" si="2"/>
        <v>-0.48502867183885523</v>
      </c>
      <c r="O12">
        <f t="shared" si="3"/>
        <v>0.99517312500927035</v>
      </c>
      <c r="Y12" s="5"/>
    </row>
    <row r="13" spans="2:26" x14ac:dyDescent="0.25">
      <c r="B13" s="1">
        <v>12</v>
      </c>
      <c r="C13">
        <v>89928.52</v>
      </c>
      <c r="D13">
        <v>89191.1</v>
      </c>
      <c r="E13" s="5">
        <f t="shared" si="0"/>
        <v>-737.41999999999825</v>
      </c>
      <c r="F13">
        <f t="shared" si="1"/>
        <v>89559.81</v>
      </c>
      <c r="G13">
        <f>$G$87</f>
        <v>-699.10133311660968</v>
      </c>
      <c r="H13">
        <f>$G$88</f>
        <v>1235.4284936104364</v>
      </c>
      <c r="I13">
        <f>$E$83</f>
        <v>268.16358024691328</v>
      </c>
      <c r="J13">
        <f t="shared" si="2"/>
        <v>-0.82678652914920681</v>
      </c>
      <c r="O13">
        <f t="shared" si="3"/>
        <v>0.99179993176803094</v>
      </c>
      <c r="Y13" s="5"/>
    </row>
    <row r="14" spans="2:26" x14ac:dyDescent="0.25">
      <c r="B14" s="1">
        <v>13</v>
      </c>
      <c r="C14">
        <v>90007.53</v>
      </c>
      <c r="D14">
        <v>89538.85</v>
      </c>
      <c r="E14" s="5">
        <f t="shared" si="0"/>
        <v>-468.67999999999302</v>
      </c>
      <c r="F14">
        <f t="shared" si="1"/>
        <v>89773.19</v>
      </c>
      <c r="G14">
        <f>$G$87</f>
        <v>-699.10133311660968</v>
      </c>
      <c r="H14">
        <f>$G$88</f>
        <v>1235.4284936104364</v>
      </c>
      <c r="I14">
        <f>$E$83</f>
        <v>268.16358024691328</v>
      </c>
      <c r="J14">
        <f t="shared" si="2"/>
        <v>-0.52343759161525183</v>
      </c>
      <c r="O14">
        <f t="shared" si="3"/>
        <v>0.99479288010680889</v>
      </c>
      <c r="Y14" s="5"/>
    </row>
    <row r="15" spans="2:26" x14ac:dyDescent="0.25">
      <c r="B15" s="1">
        <v>14</v>
      </c>
      <c r="C15">
        <v>72356.149999999994</v>
      </c>
      <c r="D15">
        <v>71669.740000000005</v>
      </c>
      <c r="E15" s="5">
        <f t="shared" si="0"/>
        <v>-686.40999999998894</v>
      </c>
      <c r="F15">
        <f t="shared" si="1"/>
        <v>72012.945000000007</v>
      </c>
      <c r="G15">
        <f>$G$87</f>
        <v>-699.10133311660968</v>
      </c>
      <c r="H15">
        <f>$G$88</f>
        <v>1235.4284936104364</v>
      </c>
      <c r="I15">
        <f>$E$83</f>
        <v>268.16358024691328</v>
      </c>
      <c r="J15">
        <f t="shared" si="2"/>
        <v>-0.95774032388004882</v>
      </c>
      <c r="O15">
        <f t="shared" si="3"/>
        <v>0.99051345324481765</v>
      </c>
      <c r="Y15" s="5"/>
    </row>
    <row r="16" spans="2:26" x14ac:dyDescent="0.25">
      <c r="B16" s="1">
        <v>15</v>
      </c>
      <c r="C16">
        <v>72353.679999999993</v>
      </c>
      <c r="D16">
        <v>72265.45</v>
      </c>
      <c r="E16" s="5">
        <f t="shared" si="0"/>
        <v>-88.229999999995925</v>
      </c>
      <c r="F16">
        <f t="shared" si="1"/>
        <v>72309.565000000002</v>
      </c>
      <c r="G16">
        <f>$G$87</f>
        <v>-699.10133311660968</v>
      </c>
      <c r="H16">
        <f>$G$88</f>
        <v>1235.4284936104364</v>
      </c>
      <c r="I16">
        <f>$E$83</f>
        <v>268.16358024691328</v>
      </c>
      <c r="J16">
        <f t="shared" si="2"/>
        <v>-0.12209153890274803</v>
      </c>
      <c r="O16">
        <f t="shared" si="3"/>
        <v>0.99878057342764048</v>
      </c>
      <c r="Y16" s="5"/>
    </row>
    <row r="17" spans="2:25" x14ac:dyDescent="0.25">
      <c r="B17" s="1">
        <v>16</v>
      </c>
      <c r="C17">
        <v>72115.17</v>
      </c>
      <c r="D17">
        <v>71744.95</v>
      </c>
      <c r="E17" s="5">
        <f t="shared" si="0"/>
        <v>-370.22000000000116</v>
      </c>
      <c r="F17">
        <f t="shared" si="1"/>
        <v>71930.06</v>
      </c>
      <c r="G17">
        <f>$G$87</f>
        <v>-699.10133311660968</v>
      </c>
      <c r="H17">
        <f>$G$88</f>
        <v>1235.4284936104364</v>
      </c>
      <c r="I17">
        <f>$E$83</f>
        <v>268.16358024691328</v>
      </c>
      <c r="J17">
        <f t="shared" si="2"/>
        <v>-0.51602238206312945</v>
      </c>
      <c r="O17">
        <f t="shared" si="3"/>
        <v>0.99486626738867845</v>
      </c>
      <c r="Y17" s="5"/>
    </row>
    <row r="18" spans="2:25" x14ac:dyDescent="0.25">
      <c r="B18" s="1">
        <v>17</v>
      </c>
      <c r="C18">
        <v>71832.800000000003</v>
      </c>
      <c r="D18">
        <v>71691.360000000001</v>
      </c>
      <c r="E18" s="5">
        <f t="shared" si="0"/>
        <v>-141.44000000000233</v>
      </c>
      <c r="F18">
        <f t="shared" si="1"/>
        <v>71762.080000000002</v>
      </c>
      <c r="G18">
        <f>$G$87</f>
        <v>-699.10133311660968</v>
      </c>
      <c r="H18">
        <f>$G$88</f>
        <v>1235.4284936104364</v>
      </c>
      <c r="I18">
        <f>$E$83</f>
        <v>268.16358024691328</v>
      </c>
      <c r="J18">
        <f t="shared" si="2"/>
        <v>-0.19729016160385621</v>
      </c>
      <c r="O18">
        <f t="shared" si="3"/>
        <v>0.99803098306066307</v>
      </c>
      <c r="Y18" s="5"/>
    </row>
    <row r="19" spans="2:25" x14ac:dyDescent="0.25">
      <c r="B19" s="1">
        <v>18</v>
      </c>
      <c r="C19">
        <v>71946.02</v>
      </c>
      <c r="D19">
        <v>71569.11</v>
      </c>
      <c r="E19" s="5">
        <f t="shared" si="0"/>
        <v>-376.91000000000349</v>
      </c>
      <c r="F19">
        <f t="shared" si="1"/>
        <v>71757.565000000002</v>
      </c>
      <c r="G19">
        <f>$G$87</f>
        <v>-699.10133311660968</v>
      </c>
      <c r="H19">
        <f>$G$88</f>
        <v>1235.4284936104364</v>
      </c>
      <c r="I19">
        <f>$E$83</f>
        <v>268.16358024691328</v>
      </c>
      <c r="J19">
        <f t="shared" si="2"/>
        <v>-0.52663781902555939</v>
      </c>
      <c r="O19">
        <f t="shared" si="3"/>
        <v>0.99476121125254735</v>
      </c>
      <c r="Y19" s="5"/>
    </row>
    <row r="20" spans="2:25" x14ac:dyDescent="0.25">
      <c r="B20" s="1">
        <v>19</v>
      </c>
      <c r="C20">
        <v>72233.63</v>
      </c>
      <c r="D20">
        <v>71719.149999999994</v>
      </c>
      <c r="E20" s="5">
        <f t="shared" si="0"/>
        <v>-514.48000000001048</v>
      </c>
      <c r="F20">
        <f t="shared" si="1"/>
        <v>71976.39</v>
      </c>
      <c r="G20">
        <f>$G$87</f>
        <v>-699.10133311660968</v>
      </c>
      <c r="H20">
        <f>$G$88</f>
        <v>1235.4284936104364</v>
      </c>
      <c r="I20">
        <f>$E$83</f>
        <v>268.16358024691328</v>
      </c>
      <c r="J20">
        <f t="shared" si="2"/>
        <v>-0.71735373327766783</v>
      </c>
      <c r="O20">
        <f t="shared" si="3"/>
        <v>0.99287755578668813</v>
      </c>
      <c r="Y20" s="5"/>
    </row>
    <row r="21" spans="2:25" x14ac:dyDescent="0.25">
      <c r="B21" s="1">
        <v>20</v>
      </c>
      <c r="C21">
        <v>72360.41</v>
      </c>
      <c r="D21">
        <v>71766.75</v>
      </c>
      <c r="E21" s="5">
        <f t="shared" si="0"/>
        <v>-593.66000000000349</v>
      </c>
      <c r="F21">
        <f t="shared" si="1"/>
        <v>72063.58</v>
      </c>
      <c r="G21">
        <f>$G$87</f>
        <v>-699.10133311660968</v>
      </c>
      <c r="H21">
        <f>$G$88</f>
        <v>1235.4284936104364</v>
      </c>
      <c r="I21">
        <f>$E$83</f>
        <v>268.16358024691328</v>
      </c>
      <c r="J21">
        <f t="shared" si="2"/>
        <v>-0.82720758568557651</v>
      </c>
      <c r="O21">
        <f t="shared" si="3"/>
        <v>0.99179578999068685</v>
      </c>
      <c r="Y21" s="5"/>
    </row>
    <row r="22" spans="2:25" x14ac:dyDescent="0.25">
      <c r="B22" s="1">
        <v>21</v>
      </c>
      <c r="C22">
        <v>72307.539999999994</v>
      </c>
      <c r="D22">
        <v>71688.929999999993</v>
      </c>
      <c r="E22" s="5">
        <f t="shared" si="0"/>
        <v>-618.61000000000058</v>
      </c>
      <c r="F22">
        <f t="shared" si="1"/>
        <v>71998.234999999986</v>
      </c>
      <c r="G22">
        <f>$G$87</f>
        <v>-699.10133311660968</v>
      </c>
      <c r="H22">
        <f>$G$88</f>
        <v>1235.4284936104364</v>
      </c>
      <c r="I22">
        <f>$E$83</f>
        <v>268.16358024691328</v>
      </c>
      <c r="J22">
        <f t="shared" si="2"/>
        <v>-0.86290868060103654</v>
      </c>
      <c r="O22">
        <f t="shared" si="3"/>
        <v>0.99144473729848914</v>
      </c>
      <c r="Y22" s="5"/>
    </row>
    <row r="23" spans="2:25" x14ac:dyDescent="0.25">
      <c r="B23" s="1">
        <v>22</v>
      </c>
      <c r="C23">
        <v>129000.34</v>
      </c>
      <c r="D23">
        <v>128504.69</v>
      </c>
      <c r="E23" s="5">
        <f t="shared" si="0"/>
        <v>-495.64999999999418</v>
      </c>
      <c r="F23">
        <f t="shared" si="1"/>
        <v>128752.515</v>
      </c>
      <c r="G23">
        <f>$G$87</f>
        <v>-699.10133311660968</v>
      </c>
      <c r="H23">
        <f>$G$88</f>
        <v>1235.4284936104364</v>
      </c>
      <c r="I23">
        <f>$E$83</f>
        <v>268.16358024691328</v>
      </c>
      <c r="J23">
        <f t="shared" si="2"/>
        <v>-0.38570576684788249</v>
      </c>
      <c r="O23">
        <f t="shared" si="3"/>
        <v>0.99615776206481321</v>
      </c>
      <c r="Y23" s="5"/>
    </row>
    <row r="24" spans="2:25" x14ac:dyDescent="0.25">
      <c r="B24" s="1">
        <v>23</v>
      </c>
      <c r="C24">
        <v>127875.26</v>
      </c>
      <c r="D24">
        <v>128680.45</v>
      </c>
      <c r="E24" s="5">
        <f t="shared" si="0"/>
        <v>805.19000000000233</v>
      </c>
      <c r="F24">
        <f t="shared" si="1"/>
        <v>128277.855</v>
      </c>
      <c r="G24">
        <f>$G$87</f>
        <v>-699.10133311660968</v>
      </c>
      <c r="H24">
        <f>$G$88</f>
        <v>1235.4284936104364</v>
      </c>
      <c r="I24">
        <f>$E$83</f>
        <v>268.16358024691328</v>
      </c>
      <c r="J24">
        <f t="shared" si="2"/>
        <v>0.62572830604804563</v>
      </c>
      <c r="O24">
        <f t="shared" si="3"/>
        <v>1.0062966831895395</v>
      </c>
      <c r="Y24" s="5"/>
    </row>
    <row r="25" spans="2:25" x14ac:dyDescent="0.25">
      <c r="B25" s="1">
        <v>24</v>
      </c>
      <c r="C25">
        <v>127875.26</v>
      </c>
      <c r="D25">
        <v>128536.56</v>
      </c>
      <c r="E25" s="5">
        <f t="shared" si="0"/>
        <v>661.30000000000291</v>
      </c>
      <c r="F25">
        <f t="shared" si="1"/>
        <v>128205.91</v>
      </c>
      <c r="G25">
        <f>$G$87</f>
        <v>-699.10133311660968</v>
      </c>
      <c r="H25">
        <f>$G$88</f>
        <v>1235.4284936104364</v>
      </c>
      <c r="I25">
        <f>$E$83</f>
        <v>268.16358024691328</v>
      </c>
      <c r="J25">
        <f t="shared" si="2"/>
        <v>0.5144839724977881</v>
      </c>
      <c r="O25">
        <f t="shared" si="3"/>
        <v>1.0051714459857208</v>
      </c>
      <c r="Y25" s="5"/>
    </row>
    <row r="26" spans="2:25" x14ac:dyDescent="0.25">
      <c r="B26" s="1">
        <v>25</v>
      </c>
      <c r="C26">
        <v>128689.7</v>
      </c>
      <c r="D26">
        <v>128256.99</v>
      </c>
      <c r="E26" s="5">
        <f t="shared" si="0"/>
        <v>-432.70999999999185</v>
      </c>
      <c r="F26">
        <f t="shared" si="1"/>
        <v>128473.345</v>
      </c>
      <c r="G26">
        <f>$G$87</f>
        <v>-699.10133311660968</v>
      </c>
      <c r="H26">
        <f>$G$88</f>
        <v>1235.4284936104364</v>
      </c>
      <c r="I26">
        <f>$E$83</f>
        <v>268.16358024691328</v>
      </c>
      <c r="J26">
        <f t="shared" si="2"/>
        <v>-0.33737732345035687</v>
      </c>
      <c r="O26">
        <f t="shared" si="3"/>
        <v>0.99663757083900273</v>
      </c>
      <c r="Y26" s="5"/>
    </row>
    <row r="27" spans="2:25" x14ac:dyDescent="0.25">
      <c r="B27" s="1">
        <v>26</v>
      </c>
      <c r="C27">
        <v>128861.08</v>
      </c>
      <c r="D27">
        <v>128328.95</v>
      </c>
      <c r="E27" s="5">
        <f t="shared" si="0"/>
        <v>-532.13000000000466</v>
      </c>
      <c r="F27">
        <f t="shared" si="1"/>
        <v>128595.015</v>
      </c>
      <c r="G27">
        <f>$G$87</f>
        <v>-699.10133311660968</v>
      </c>
      <c r="H27">
        <f>$G$88</f>
        <v>1235.4284936104364</v>
      </c>
      <c r="I27">
        <f>$E$83</f>
        <v>268.16358024691328</v>
      </c>
      <c r="J27">
        <f t="shared" si="2"/>
        <v>-0.41466091634039293</v>
      </c>
      <c r="O27">
        <f t="shared" si="3"/>
        <v>0.99587051420025341</v>
      </c>
      <c r="Y27" s="5"/>
    </row>
    <row r="28" spans="2:25" x14ac:dyDescent="0.25">
      <c r="B28" s="1">
        <v>27</v>
      </c>
      <c r="C28">
        <v>128054.72</v>
      </c>
      <c r="D28">
        <v>128203.58</v>
      </c>
      <c r="E28" s="5">
        <f t="shared" si="0"/>
        <v>148.86000000000058</v>
      </c>
      <c r="F28">
        <f t="shared" si="1"/>
        <v>128129.15</v>
      </c>
      <c r="G28">
        <f>$G$87</f>
        <v>-699.10133311660968</v>
      </c>
      <c r="H28">
        <f>$G$88</f>
        <v>1235.4284936104364</v>
      </c>
      <c r="I28">
        <f>$E$83</f>
        <v>268.16358024691328</v>
      </c>
      <c r="J28">
        <f t="shared" si="2"/>
        <v>0.11611220217095387</v>
      </c>
      <c r="O28">
        <f t="shared" si="3"/>
        <v>1.0011624717933083</v>
      </c>
      <c r="Y28" s="5"/>
    </row>
    <row r="29" spans="2:25" x14ac:dyDescent="0.25">
      <c r="B29" s="1">
        <v>28</v>
      </c>
      <c r="C29">
        <v>127846.86</v>
      </c>
      <c r="D29">
        <v>128131.23</v>
      </c>
      <c r="E29" s="5">
        <f t="shared" si="0"/>
        <v>284.36999999999534</v>
      </c>
      <c r="F29">
        <f t="shared" si="1"/>
        <v>127989.045</v>
      </c>
      <c r="G29">
        <f>$G$87</f>
        <v>-699.10133311660968</v>
      </c>
      <c r="H29">
        <f>$G$88</f>
        <v>1235.4284936104364</v>
      </c>
      <c r="I29">
        <f>$E$83</f>
        <v>268.16358024691328</v>
      </c>
      <c r="J29">
        <f t="shared" si="2"/>
        <v>0.22193652554493964</v>
      </c>
      <c r="O29">
        <f t="shared" si="3"/>
        <v>1.0022243017935677</v>
      </c>
      <c r="Y29" s="5"/>
    </row>
    <row r="30" spans="2:25" x14ac:dyDescent="0.25">
      <c r="B30" s="1">
        <v>29</v>
      </c>
      <c r="C30">
        <v>129157.33</v>
      </c>
      <c r="D30">
        <v>128308.52</v>
      </c>
      <c r="E30" s="5">
        <f t="shared" si="0"/>
        <v>-848.80999999999767</v>
      </c>
      <c r="F30">
        <f t="shared" ref="F30:F61" si="4">AVERAGE(C30,D30)</f>
        <v>128732.925</v>
      </c>
      <c r="G30">
        <f>$G$87</f>
        <v>-699.10133311660968</v>
      </c>
      <c r="H30">
        <f>$G$88</f>
        <v>1235.4284936104364</v>
      </c>
      <c r="I30">
        <f>$E$83</f>
        <v>268.16358024691328</v>
      </c>
      <c r="J30">
        <f t="shared" si="2"/>
        <v>-0.66153829846996726</v>
      </c>
      <c r="O30">
        <f t="shared" si="3"/>
        <v>0.9934280926990362</v>
      </c>
      <c r="Y30" s="5"/>
    </row>
    <row r="31" spans="2:25" x14ac:dyDescent="0.25">
      <c r="B31" s="1">
        <v>30</v>
      </c>
      <c r="C31">
        <v>97492.68</v>
      </c>
      <c r="D31">
        <v>97985.78</v>
      </c>
      <c r="E31" s="5">
        <f t="shared" si="0"/>
        <v>493.10000000000582</v>
      </c>
      <c r="F31">
        <f t="shared" si="4"/>
        <v>97739.23</v>
      </c>
      <c r="G31">
        <f>$G$87</f>
        <v>-699.10133311660968</v>
      </c>
      <c r="H31">
        <f>$G$88</f>
        <v>1235.4284936104364</v>
      </c>
      <c r="I31">
        <f>$E$83</f>
        <v>268.16358024691328</v>
      </c>
      <c r="J31">
        <f t="shared" si="2"/>
        <v>0.503236285918228</v>
      </c>
      <c r="O31">
        <f t="shared" si="3"/>
        <v>1.0050578156226704</v>
      </c>
      <c r="Y31" s="5"/>
    </row>
    <row r="32" spans="2:25" x14ac:dyDescent="0.25">
      <c r="B32" s="1">
        <v>31</v>
      </c>
      <c r="C32">
        <v>97513.97</v>
      </c>
      <c r="D32">
        <v>98027.28</v>
      </c>
      <c r="E32" s="5">
        <f t="shared" si="0"/>
        <v>513.30999999999767</v>
      </c>
      <c r="F32">
        <f t="shared" si="4"/>
        <v>97770.625</v>
      </c>
      <c r="G32">
        <f>$G$87</f>
        <v>-699.10133311660968</v>
      </c>
      <c r="H32">
        <f>$G$88</f>
        <v>1235.4284936104364</v>
      </c>
      <c r="I32">
        <f>$E$83</f>
        <v>268.16358024691328</v>
      </c>
      <c r="J32">
        <f t="shared" si="2"/>
        <v>0.52363995002207309</v>
      </c>
      <c r="O32">
        <f t="shared" si="3"/>
        <v>1.0052639637171987</v>
      </c>
      <c r="Y32" s="5"/>
    </row>
    <row r="33" spans="2:25" x14ac:dyDescent="0.25">
      <c r="B33" s="1">
        <v>32</v>
      </c>
      <c r="C33">
        <v>97524.44</v>
      </c>
      <c r="D33">
        <v>98101.24</v>
      </c>
      <c r="E33" s="5">
        <f t="shared" si="0"/>
        <v>576.80000000000291</v>
      </c>
      <c r="F33">
        <f t="shared" si="4"/>
        <v>97812.84</v>
      </c>
      <c r="G33">
        <f>$G$87</f>
        <v>-699.10133311660968</v>
      </c>
      <c r="H33">
        <f>$G$88</f>
        <v>1235.4284936104364</v>
      </c>
      <c r="I33">
        <f>$E$83</f>
        <v>268.16358024691328</v>
      </c>
      <c r="J33">
        <f t="shared" si="2"/>
        <v>0.58796402573504969</v>
      </c>
      <c r="O33">
        <f t="shared" si="3"/>
        <v>1.0059144148892318</v>
      </c>
      <c r="Y33" s="5"/>
    </row>
    <row r="34" spans="2:25" x14ac:dyDescent="0.25">
      <c r="B34" s="1">
        <v>33</v>
      </c>
      <c r="C34">
        <v>97565.5</v>
      </c>
      <c r="D34">
        <v>97872.22</v>
      </c>
      <c r="E34" s="5">
        <f t="shared" si="0"/>
        <v>306.72000000000116</v>
      </c>
      <c r="F34">
        <f t="shared" si="4"/>
        <v>97718.86</v>
      </c>
      <c r="G34">
        <f>$G$87</f>
        <v>-699.10133311660968</v>
      </c>
      <c r="H34">
        <f>$G$88</f>
        <v>1235.4284936104364</v>
      </c>
      <c r="I34">
        <f>$E$83</f>
        <v>268.16358024691328</v>
      </c>
      <c r="J34">
        <f t="shared" si="2"/>
        <v>0.31338821169071385</v>
      </c>
      <c r="O34">
        <f t="shared" si="3"/>
        <v>1.0031437342093261</v>
      </c>
      <c r="Y34" s="5"/>
    </row>
    <row r="35" spans="2:25" x14ac:dyDescent="0.25">
      <c r="B35" s="1">
        <v>34</v>
      </c>
      <c r="C35">
        <v>97566.76</v>
      </c>
      <c r="D35">
        <v>97904.79</v>
      </c>
      <c r="E35" s="5">
        <f t="shared" si="0"/>
        <v>338.02999999999884</v>
      </c>
      <c r="F35">
        <f t="shared" si="4"/>
        <v>97735.774999999994</v>
      </c>
      <c r="G35">
        <f>$G$87</f>
        <v>-699.10133311660968</v>
      </c>
      <c r="H35">
        <f>$G$88</f>
        <v>1235.4284936104364</v>
      </c>
      <c r="I35">
        <f>$E$83</f>
        <v>268.16358024691328</v>
      </c>
      <c r="J35">
        <f t="shared" si="2"/>
        <v>0.34526400597968582</v>
      </c>
      <c r="O35">
        <f t="shared" si="3"/>
        <v>1.0034646020837426</v>
      </c>
      <c r="Y35" s="5"/>
    </row>
    <row r="36" spans="2:25" x14ac:dyDescent="0.25">
      <c r="B36" s="1">
        <v>35</v>
      </c>
      <c r="C36">
        <v>97534.24</v>
      </c>
      <c r="D36">
        <v>97943.52</v>
      </c>
      <c r="E36" s="5">
        <f t="shared" si="0"/>
        <v>409.27999999999884</v>
      </c>
      <c r="F36">
        <f t="shared" si="4"/>
        <v>97738.880000000005</v>
      </c>
      <c r="G36">
        <f>$G$87</f>
        <v>-699.10133311660968</v>
      </c>
      <c r="H36">
        <f>$G$88</f>
        <v>1235.4284936104364</v>
      </c>
      <c r="I36">
        <f>$E$83</f>
        <v>268.16358024691328</v>
      </c>
      <c r="J36">
        <f t="shared" si="2"/>
        <v>0.41787348463685886</v>
      </c>
      <c r="O36">
        <f t="shared" si="3"/>
        <v>1.004196269945816</v>
      </c>
      <c r="Y36" s="5"/>
    </row>
    <row r="37" spans="2:25" x14ac:dyDescent="0.25">
      <c r="B37" s="1">
        <v>36</v>
      </c>
      <c r="C37">
        <v>97576.3</v>
      </c>
      <c r="D37">
        <v>97908.88</v>
      </c>
      <c r="E37" s="5">
        <f t="shared" si="0"/>
        <v>332.58000000000175</v>
      </c>
      <c r="F37">
        <f t="shared" si="4"/>
        <v>97742.59</v>
      </c>
      <c r="G37">
        <f>$G$87</f>
        <v>-699.10133311660968</v>
      </c>
      <c r="H37">
        <f>$G$88</f>
        <v>1235.4284936104364</v>
      </c>
      <c r="I37">
        <f>$E$83</f>
        <v>268.16358024691328</v>
      </c>
      <c r="J37">
        <f t="shared" si="2"/>
        <v>0.33968318297584621</v>
      </c>
      <c r="O37">
        <f t="shared" si="3"/>
        <v>1.0034084096240583</v>
      </c>
      <c r="Y37" s="5"/>
    </row>
    <row r="38" spans="2:25" x14ac:dyDescent="0.25">
      <c r="B38" s="1">
        <v>37</v>
      </c>
      <c r="C38">
        <v>97540.63</v>
      </c>
      <c r="D38">
        <v>97936.58</v>
      </c>
      <c r="E38" s="5">
        <f t="shared" si="0"/>
        <v>395.94999999999709</v>
      </c>
      <c r="F38">
        <f t="shared" si="4"/>
        <v>97738.60500000001</v>
      </c>
      <c r="G38">
        <f>$G$87</f>
        <v>-699.10133311660968</v>
      </c>
      <c r="H38">
        <f>$G$88</f>
        <v>1235.4284936104364</v>
      </c>
      <c r="I38">
        <f>$E$83</f>
        <v>268.16358024691328</v>
      </c>
      <c r="J38">
        <f t="shared" si="2"/>
        <v>0.40429224708479417</v>
      </c>
      <c r="O38">
        <f t="shared" si="3"/>
        <v>1.0040593340436699</v>
      </c>
      <c r="Y38" s="5"/>
    </row>
    <row r="39" spans="2:25" x14ac:dyDescent="0.25">
      <c r="B39" s="1">
        <v>38</v>
      </c>
      <c r="C39">
        <v>113081.71</v>
      </c>
      <c r="D39">
        <v>113774.45</v>
      </c>
      <c r="E39" s="5">
        <f t="shared" si="0"/>
        <v>692.73999999999069</v>
      </c>
      <c r="F39">
        <f t="shared" si="4"/>
        <v>113428.08</v>
      </c>
      <c r="G39">
        <f>$G$87</f>
        <v>-699.10133311660968</v>
      </c>
      <c r="H39">
        <f>$G$88</f>
        <v>1235.4284936104364</v>
      </c>
      <c r="I39">
        <f>$E$83</f>
        <v>268.16358024691328</v>
      </c>
      <c r="J39">
        <f t="shared" si="2"/>
        <v>0.60887132392201471</v>
      </c>
      <c r="O39">
        <f t="shared" si="3"/>
        <v>1.0061260127743026</v>
      </c>
      <c r="Y39" s="5"/>
    </row>
    <row r="40" spans="2:25" x14ac:dyDescent="0.25">
      <c r="B40" s="1">
        <v>39</v>
      </c>
      <c r="C40">
        <v>113062.59</v>
      </c>
      <c r="D40">
        <v>113687.58</v>
      </c>
      <c r="E40" s="5">
        <f t="shared" si="0"/>
        <v>624.99000000000524</v>
      </c>
      <c r="F40">
        <f t="shared" si="4"/>
        <v>113375.08499999999</v>
      </c>
      <c r="G40">
        <f>$G$87</f>
        <v>-699.10133311660968</v>
      </c>
      <c r="H40">
        <f>$G$88</f>
        <v>1235.4284936104364</v>
      </c>
      <c r="I40">
        <f>$E$83</f>
        <v>268.16358024691328</v>
      </c>
      <c r="J40">
        <f t="shared" si="2"/>
        <v>0.54974342843783397</v>
      </c>
      <c r="O40">
        <f t="shared" si="3"/>
        <v>1.0055278231287643</v>
      </c>
      <c r="Y40" s="5"/>
    </row>
    <row r="41" spans="2:25" x14ac:dyDescent="0.25">
      <c r="B41" s="1">
        <v>40</v>
      </c>
      <c r="C41">
        <v>112981.43</v>
      </c>
      <c r="D41">
        <v>113841.57</v>
      </c>
      <c r="E41" s="5">
        <f t="shared" si="0"/>
        <v>860.14000000001397</v>
      </c>
      <c r="F41">
        <f t="shared" si="4"/>
        <v>113411.5</v>
      </c>
      <c r="G41">
        <f>$G$87</f>
        <v>-699.10133311660968</v>
      </c>
      <c r="H41">
        <f>$G$88</f>
        <v>1235.4284936104364</v>
      </c>
      <c r="I41">
        <f>$E$83</f>
        <v>268.16358024691328</v>
      </c>
      <c r="J41">
        <f t="shared" si="2"/>
        <v>0.7555587998303378</v>
      </c>
      <c r="O41">
        <f t="shared" si="3"/>
        <v>1.0076131095172014</v>
      </c>
      <c r="Y41" s="5"/>
    </row>
    <row r="42" spans="2:25" x14ac:dyDescent="0.25">
      <c r="B42" s="1">
        <v>41</v>
      </c>
      <c r="C42">
        <v>113688.47</v>
      </c>
      <c r="D42">
        <v>114008.86</v>
      </c>
      <c r="E42" s="5">
        <f t="shared" si="0"/>
        <v>320.38999999999942</v>
      </c>
      <c r="F42">
        <f t="shared" si="4"/>
        <v>113848.66500000001</v>
      </c>
      <c r="G42">
        <f>$G$87</f>
        <v>-699.10133311660968</v>
      </c>
      <c r="H42">
        <f>$G$88</f>
        <v>1235.4284936104364</v>
      </c>
      <c r="I42">
        <f>$E$83</f>
        <v>268.16358024691328</v>
      </c>
      <c r="J42">
        <f t="shared" si="2"/>
        <v>0.28102201881502842</v>
      </c>
      <c r="O42">
        <f t="shared" si="3"/>
        <v>1.0028181397814571</v>
      </c>
      <c r="Y42" s="5"/>
    </row>
    <row r="43" spans="2:25" x14ac:dyDescent="0.25">
      <c r="B43" s="1">
        <v>42</v>
      </c>
      <c r="C43">
        <v>113071.54</v>
      </c>
      <c r="D43">
        <v>113473.53</v>
      </c>
      <c r="E43" s="5">
        <f t="shared" si="0"/>
        <v>401.99000000000524</v>
      </c>
      <c r="F43">
        <f t="shared" si="4"/>
        <v>113272.535</v>
      </c>
      <c r="G43">
        <f>$G$87</f>
        <v>-699.10133311660968</v>
      </c>
      <c r="H43">
        <f>$G$88</f>
        <v>1235.4284936104364</v>
      </c>
      <c r="I43">
        <f>$E$83</f>
        <v>268.16358024691328</v>
      </c>
      <c r="J43">
        <f t="shared" si="2"/>
        <v>0.35425883023116073</v>
      </c>
      <c r="O43">
        <f t="shared" si="3"/>
        <v>1.0035551828514939</v>
      </c>
      <c r="Y43" s="5"/>
    </row>
    <row r="44" spans="2:25" x14ac:dyDescent="0.25">
      <c r="B44" s="1">
        <v>43</v>
      </c>
      <c r="C44">
        <v>112811.45</v>
      </c>
      <c r="D44">
        <v>113508.96</v>
      </c>
      <c r="E44" s="5">
        <f t="shared" si="0"/>
        <v>697.51000000000931</v>
      </c>
      <c r="F44">
        <f t="shared" si="4"/>
        <v>113160.205</v>
      </c>
      <c r="G44">
        <f>$G$87</f>
        <v>-699.10133311660968</v>
      </c>
      <c r="H44">
        <f>$G$88</f>
        <v>1235.4284936104364</v>
      </c>
      <c r="I44">
        <f>$E$83</f>
        <v>268.16358024691328</v>
      </c>
      <c r="J44">
        <f t="shared" si="2"/>
        <v>0.61449774537623225</v>
      </c>
      <c r="O44">
        <f t="shared" si="3"/>
        <v>1.0061829716753043</v>
      </c>
      <c r="Y44" s="5"/>
    </row>
    <row r="45" spans="2:25" x14ac:dyDescent="0.25">
      <c r="B45" s="1">
        <v>44</v>
      </c>
      <c r="C45">
        <v>113134.26</v>
      </c>
      <c r="D45">
        <v>113912.6</v>
      </c>
      <c r="E45" s="5">
        <f t="shared" si="0"/>
        <v>778.34000000001106</v>
      </c>
      <c r="F45">
        <f t="shared" si="4"/>
        <v>113523.43</v>
      </c>
      <c r="G45">
        <f>$G$87</f>
        <v>-699.10133311660968</v>
      </c>
      <c r="H45">
        <f>$G$88</f>
        <v>1235.4284936104364</v>
      </c>
      <c r="I45">
        <f>$E$83</f>
        <v>268.16358024691328</v>
      </c>
      <c r="J45">
        <f t="shared" si="2"/>
        <v>0.68327823260992293</v>
      </c>
      <c r="O45">
        <f t="shared" si="3"/>
        <v>1.0068797904366018</v>
      </c>
      <c r="Y45" s="5"/>
    </row>
    <row r="46" spans="2:25" x14ac:dyDescent="0.25">
      <c r="B46" s="1">
        <v>45</v>
      </c>
      <c r="C46">
        <v>113055.02</v>
      </c>
      <c r="D46">
        <v>113927.18</v>
      </c>
      <c r="E46" s="5">
        <f t="shared" si="0"/>
        <v>872.15999999998894</v>
      </c>
      <c r="F46">
        <f t="shared" si="4"/>
        <v>113491.1</v>
      </c>
      <c r="G46">
        <f>$G$87</f>
        <v>-699.10133311660968</v>
      </c>
      <c r="H46">
        <f>$G$88</f>
        <v>1235.4284936104364</v>
      </c>
      <c r="I46">
        <f>$E$83</f>
        <v>268.16358024691328</v>
      </c>
      <c r="J46">
        <f t="shared" si="2"/>
        <v>0.76554163808846054</v>
      </c>
      <c r="O46">
        <f t="shared" si="3"/>
        <v>1.0077144738906771</v>
      </c>
      <c r="Y46" s="5"/>
    </row>
    <row r="47" spans="2:25" x14ac:dyDescent="0.25">
      <c r="B47" s="1">
        <v>46</v>
      </c>
      <c r="C47">
        <v>113017.37</v>
      </c>
      <c r="D47">
        <v>113797.1</v>
      </c>
      <c r="E47" s="5">
        <f t="shared" si="0"/>
        <v>779.73000000001048</v>
      </c>
      <c r="F47">
        <f t="shared" si="4"/>
        <v>113407.235</v>
      </c>
      <c r="G47">
        <f>$G$87</f>
        <v>-699.10133311660968</v>
      </c>
      <c r="H47">
        <f>$G$88</f>
        <v>1235.4284936104364</v>
      </c>
      <c r="I47">
        <f>$E$83</f>
        <v>268.16358024691328</v>
      </c>
      <c r="J47">
        <f t="shared" si="2"/>
        <v>0.6851932079112828</v>
      </c>
      <c r="O47">
        <f t="shared" si="3"/>
        <v>1.0068992049629186</v>
      </c>
      <c r="Y47" s="5"/>
    </row>
    <row r="48" spans="2:25" x14ac:dyDescent="0.25">
      <c r="B48" s="1">
        <v>47</v>
      </c>
      <c r="C48" s="2">
        <v>102286.1</v>
      </c>
      <c r="D48" s="2">
        <v>102863.95</v>
      </c>
      <c r="E48" s="5">
        <f t="shared" si="0"/>
        <v>577.84999999999127</v>
      </c>
      <c r="F48">
        <f t="shared" si="4"/>
        <v>102575.02499999999</v>
      </c>
      <c r="G48">
        <f>$G$87</f>
        <v>-699.10133311660968</v>
      </c>
      <c r="H48">
        <f>$G$88</f>
        <v>1235.4284936104364</v>
      </c>
      <c r="I48">
        <f>$E$83</f>
        <v>268.16358024691328</v>
      </c>
      <c r="J48">
        <f t="shared" si="2"/>
        <v>0.56176143342734874</v>
      </c>
      <c r="O48">
        <f t="shared" si="3"/>
        <v>1.0056493502049642</v>
      </c>
      <c r="Y48" s="5"/>
    </row>
    <row r="49" spans="2:25" x14ac:dyDescent="0.25">
      <c r="B49" s="1">
        <v>48</v>
      </c>
      <c r="C49" s="2">
        <v>102398.56</v>
      </c>
      <c r="D49" s="2">
        <v>103243.7</v>
      </c>
      <c r="E49" s="5">
        <f t="shared" si="0"/>
        <v>845.13999999999942</v>
      </c>
      <c r="F49">
        <f t="shared" si="4"/>
        <v>102821.13</v>
      </c>
      <c r="G49">
        <f>$G$87</f>
        <v>-699.10133311660968</v>
      </c>
      <c r="H49">
        <f>$G$88</f>
        <v>1235.4284936104364</v>
      </c>
      <c r="I49">
        <f>$E$83</f>
        <v>268.16358024691328</v>
      </c>
      <c r="J49">
        <f t="shared" si="2"/>
        <v>0.81858747797686393</v>
      </c>
      <c r="O49">
        <f t="shared" si="3"/>
        <v>1.008253436376449</v>
      </c>
      <c r="Y49" s="5"/>
    </row>
    <row r="50" spans="2:25" x14ac:dyDescent="0.25">
      <c r="B50" s="1">
        <v>49</v>
      </c>
      <c r="C50" s="5">
        <v>102414.63</v>
      </c>
      <c r="D50" s="2">
        <v>103003.87</v>
      </c>
      <c r="E50" s="5">
        <f t="shared" si="0"/>
        <v>589.23999999999069</v>
      </c>
      <c r="F50">
        <f t="shared" si="4"/>
        <v>102709.25</v>
      </c>
      <c r="G50">
        <f>$G$87</f>
        <v>-699.10133311660968</v>
      </c>
      <c r="H50">
        <f>$G$88</f>
        <v>1235.4284936104364</v>
      </c>
      <c r="I50">
        <f>$E$83</f>
        <v>268.16358024691328</v>
      </c>
      <c r="J50">
        <f t="shared" si="2"/>
        <v>0.57205617614172233</v>
      </c>
      <c r="O50">
        <f t="shared" si="3"/>
        <v>1.0057534748697523</v>
      </c>
      <c r="Y50" s="5"/>
    </row>
    <row r="51" spans="2:25" x14ac:dyDescent="0.25">
      <c r="B51" s="1">
        <v>50</v>
      </c>
      <c r="C51" s="5">
        <v>102185.44</v>
      </c>
      <c r="D51" s="2">
        <v>102893.72</v>
      </c>
      <c r="E51" s="5">
        <f t="shared" si="0"/>
        <v>708.27999999999884</v>
      </c>
      <c r="F51">
        <f t="shared" si="4"/>
        <v>102539.58</v>
      </c>
      <c r="G51">
        <f>$G$87</f>
        <v>-699.10133311660968</v>
      </c>
      <c r="H51">
        <f>$G$88</f>
        <v>1235.4284936104364</v>
      </c>
      <c r="I51">
        <f>$E$83</f>
        <v>268.16358024691328</v>
      </c>
      <c r="J51">
        <f t="shared" si="2"/>
        <v>0.68836076681842084</v>
      </c>
      <c r="O51">
        <f t="shared" si="3"/>
        <v>1.006931320156766</v>
      </c>
      <c r="Y51" s="5"/>
    </row>
    <row r="52" spans="2:25" x14ac:dyDescent="0.25">
      <c r="B52" s="1">
        <v>51</v>
      </c>
      <c r="C52" s="5">
        <v>102206.51</v>
      </c>
      <c r="D52" s="2">
        <v>102865.04</v>
      </c>
      <c r="E52" s="5">
        <f t="shared" si="0"/>
        <v>658.52999999999884</v>
      </c>
      <c r="F52">
        <f t="shared" si="4"/>
        <v>102535.77499999999</v>
      </c>
      <c r="G52">
        <f>$G$87</f>
        <v>-699.10133311660968</v>
      </c>
      <c r="H52">
        <f>$G$88</f>
        <v>1235.4284936104364</v>
      </c>
      <c r="I52">
        <f>$E$83</f>
        <v>268.16358024691328</v>
      </c>
      <c r="J52">
        <f t="shared" si="2"/>
        <v>0.64018834776129852</v>
      </c>
      <c r="O52">
        <f t="shared" si="3"/>
        <v>1.0064431316557036</v>
      </c>
      <c r="Y52" s="5"/>
    </row>
    <row r="53" spans="2:25" x14ac:dyDescent="0.25">
      <c r="B53" s="1">
        <v>52</v>
      </c>
      <c r="C53" s="5">
        <v>102391.43</v>
      </c>
      <c r="D53" s="2">
        <v>102864.24</v>
      </c>
      <c r="E53" s="5">
        <f t="shared" si="0"/>
        <v>472.81000000001222</v>
      </c>
      <c r="F53">
        <f t="shared" si="4"/>
        <v>102627.83499999999</v>
      </c>
      <c r="G53">
        <f>$G$87</f>
        <v>-699.10133311660968</v>
      </c>
      <c r="H53">
        <f>$G$88</f>
        <v>1235.4284936104364</v>
      </c>
      <c r="I53">
        <f>$E$83</f>
        <v>268.16358024691328</v>
      </c>
      <c r="J53">
        <f t="shared" si="2"/>
        <v>0.45964467340643567</v>
      </c>
      <c r="O53">
        <f t="shared" si="3"/>
        <v>1.0046176716156812</v>
      </c>
      <c r="Y53" s="5"/>
    </row>
    <row r="54" spans="2:25" x14ac:dyDescent="0.25">
      <c r="B54" s="1">
        <v>53</v>
      </c>
      <c r="C54" s="5">
        <v>102170.21</v>
      </c>
      <c r="D54" s="2">
        <v>103194.94</v>
      </c>
      <c r="E54" s="5">
        <f t="shared" si="0"/>
        <v>1024.7299999999959</v>
      </c>
      <c r="F54">
        <f t="shared" si="4"/>
        <v>102682.57500000001</v>
      </c>
      <c r="G54">
        <f>$G$87</f>
        <v>-699.10133311660968</v>
      </c>
      <c r="H54">
        <f>$G$88</f>
        <v>1235.4284936104364</v>
      </c>
      <c r="I54">
        <f>$E$83</f>
        <v>268.16358024691328</v>
      </c>
      <c r="J54">
        <f t="shared" si="2"/>
        <v>0.99300411434901348</v>
      </c>
      <c r="O54">
        <f t="shared" si="3"/>
        <v>1.010029635840036</v>
      </c>
      <c r="Y54" s="5"/>
    </row>
    <row r="55" spans="2:25" x14ac:dyDescent="0.25">
      <c r="B55" s="1">
        <v>54</v>
      </c>
      <c r="C55" s="5">
        <v>102287.47</v>
      </c>
      <c r="D55" s="2">
        <v>102936.17</v>
      </c>
      <c r="E55" s="5">
        <f t="shared" si="0"/>
        <v>648.69999999999709</v>
      </c>
      <c r="F55">
        <f t="shared" si="4"/>
        <v>102611.82</v>
      </c>
      <c r="G55">
        <f>$G$87</f>
        <v>-699.10133311660968</v>
      </c>
      <c r="H55">
        <f>$G$88</f>
        <v>1235.4284936104364</v>
      </c>
      <c r="I55">
        <f>$E$83</f>
        <v>268.16358024691328</v>
      </c>
      <c r="J55">
        <f t="shared" si="2"/>
        <v>0.63019636343570695</v>
      </c>
      <c r="O55">
        <f t="shared" si="3"/>
        <v>1.0063419302481527</v>
      </c>
      <c r="Y55" s="5"/>
    </row>
    <row r="56" spans="2:25" x14ac:dyDescent="0.25">
      <c r="B56" s="1">
        <v>55</v>
      </c>
      <c r="C56" s="5">
        <v>102203.48</v>
      </c>
      <c r="D56" s="2">
        <v>103002.59</v>
      </c>
      <c r="E56" s="5">
        <f t="shared" si="0"/>
        <v>799.11000000000058</v>
      </c>
      <c r="F56">
        <f t="shared" si="4"/>
        <v>102603.035</v>
      </c>
      <c r="G56">
        <f>$G$87</f>
        <v>-699.10133311660968</v>
      </c>
      <c r="H56">
        <f>$G$88</f>
        <v>1235.4284936104364</v>
      </c>
      <c r="I56">
        <f>$E$83</f>
        <v>268.16358024691328</v>
      </c>
      <c r="J56">
        <f t="shared" si="2"/>
        <v>0.77581544308740258</v>
      </c>
      <c r="O56">
        <f t="shared" si="3"/>
        <v>1.0078188139973316</v>
      </c>
      <c r="Y56" s="5"/>
    </row>
    <row r="57" spans="2:25" x14ac:dyDescent="0.25">
      <c r="B57" s="1">
        <v>56</v>
      </c>
      <c r="C57" s="2">
        <v>58894.58</v>
      </c>
      <c r="D57" s="2">
        <v>59371.93</v>
      </c>
      <c r="E57" s="5">
        <f t="shared" si="0"/>
        <v>477.34999999999854</v>
      </c>
      <c r="F57">
        <f t="shared" si="4"/>
        <v>59133.255000000005</v>
      </c>
      <c r="G57">
        <f>$G$87</f>
        <v>-699.10133311660968</v>
      </c>
      <c r="H57">
        <f>$G$88</f>
        <v>1235.4284936104364</v>
      </c>
      <c r="I57">
        <f>$E$83</f>
        <v>268.16358024691328</v>
      </c>
      <c r="J57">
        <f t="shared" si="2"/>
        <v>0.80399946574079462</v>
      </c>
      <c r="O57">
        <f t="shared" si="3"/>
        <v>1.00810516010132</v>
      </c>
      <c r="Y57" s="5"/>
    </row>
    <row r="58" spans="2:25" x14ac:dyDescent="0.25">
      <c r="B58" s="1">
        <v>57</v>
      </c>
      <c r="C58" s="2">
        <v>58902.33</v>
      </c>
      <c r="D58" s="2">
        <v>59361.22</v>
      </c>
      <c r="E58" s="5">
        <f t="shared" si="0"/>
        <v>458.88999999999942</v>
      </c>
      <c r="F58">
        <f t="shared" si="4"/>
        <v>59131.775000000001</v>
      </c>
      <c r="G58">
        <f>$G$87</f>
        <v>-699.10133311660968</v>
      </c>
      <c r="H58">
        <f>$G$88</f>
        <v>1235.4284936104364</v>
      </c>
      <c r="I58">
        <f>$E$83</f>
        <v>268.16358024691328</v>
      </c>
      <c r="J58">
        <f t="shared" si="2"/>
        <v>0.77304678037277441</v>
      </c>
      <c r="O58">
        <f t="shared" si="3"/>
        <v>1.0077906935090684</v>
      </c>
      <c r="Y58" s="5"/>
    </row>
    <row r="59" spans="2:25" x14ac:dyDescent="0.25">
      <c r="B59" s="1">
        <v>58</v>
      </c>
      <c r="C59" s="2">
        <v>58899.95</v>
      </c>
      <c r="D59" s="2">
        <v>59440.37</v>
      </c>
      <c r="E59" s="5">
        <f t="shared" si="0"/>
        <v>540.42000000000553</v>
      </c>
      <c r="F59">
        <f t="shared" si="4"/>
        <v>59170.16</v>
      </c>
      <c r="G59">
        <f>$G$87</f>
        <v>-699.10133311660968</v>
      </c>
      <c r="H59">
        <f>$G$88</f>
        <v>1235.4284936104364</v>
      </c>
      <c r="I59">
        <f>$E$83</f>
        <v>268.16358024691328</v>
      </c>
      <c r="J59">
        <f t="shared" si="2"/>
        <v>0.90918007408097479</v>
      </c>
      <c r="O59">
        <f t="shared" si="3"/>
        <v>1.0091752200129203</v>
      </c>
      <c r="Y59" s="5"/>
    </row>
    <row r="60" spans="2:25" x14ac:dyDescent="0.25">
      <c r="B60" s="1">
        <v>59</v>
      </c>
      <c r="C60" s="2">
        <v>58943.02</v>
      </c>
      <c r="D60" s="2">
        <v>59408.62</v>
      </c>
      <c r="E60" s="5">
        <f t="shared" si="0"/>
        <v>465.60000000000582</v>
      </c>
      <c r="F60">
        <f t="shared" si="4"/>
        <v>59175.82</v>
      </c>
      <c r="G60">
        <f>$G$87</f>
        <v>-699.10133311660968</v>
      </c>
      <c r="H60">
        <f>$G$88</f>
        <v>1235.4284936104364</v>
      </c>
      <c r="I60">
        <f>$E$83</f>
        <v>268.16358024691328</v>
      </c>
      <c r="J60">
        <f t="shared" si="2"/>
        <v>0.78372465140581582</v>
      </c>
      <c r="O60">
        <f t="shared" si="3"/>
        <v>1.0078991541322451</v>
      </c>
      <c r="Y60" s="5"/>
    </row>
    <row r="61" spans="2:25" x14ac:dyDescent="0.25">
      <c r="B61" s="1">
        <v>60</v>
      </c>
      <c r="C61" s="2">
        <v>58905.52</v>
      </c>
      <c r="D61" s="2">
        <v>59414.25</v>
      </c>
      <c r="E61" s="5">
        <f t="shared" si="0"/>
        <v>508.7300000000032</v>
      </c>
      <c r="F61">
        <f t="shared" si="4"/>
        <v>59159.884999999995</v>
      </c>
      <c r="G61">
        <f>$G$87</f>
        <v>-699.10133311660968</v>
      </c>
      <c r="H61">
        <f>$G$88</f>
        <v>1235.4284936104364</v>
      </c>
      <c r="I61">
        <f>$E$83</f>
        <v>268.16358024691328</v>
      </c>
      <c r="J61">
        <f t="shared" si="2"/>
        <v>0.85624239976100547</v>
      </c>
      <c r="O61">
        <f t="shared" si="3"/>
        <v>1.0086363722788629</v>
      </c>
      <c r="Y61" s="5"/>
    </row>
    <row r="62" spans="2:25" s="5" customFormat="1" x14ac:dyDescent="0.25">
      <c r="B62" s="1">
        <v>61</v>
      </c>
      <c r="C62" s="2">
        <v>58879.64</v>
      </c>
      <c r="D62" s="2">
        <v>59451.19</v>
      </c>
      <c r="E62" s="5">
        <f t="shared" si="0"/>
        <v>571.55000000000291</v>
      </c>
      <c r="F62" s="5">
        <f t="shared" ref="F62:F82" si="5">AVERAGE(C62,D62)</f>
        <v>59165.415000000001</v>
      </c>
      <c r="G62">
        <f>$G$87</f>
        <v>-699.10133311660968</v>
      </c>
      <c r="H62">
        <f>$G$88</f>
        <v>1235.4284936104364</v>
      </c>
      <c r="I62">
        <f>$E$83</f>
        <v>268.16358024691328</v>
      </c>
      <c r="J62">
        <f t="shared" si="2"/>
        <v>0.96137688749376238</v>
      </c>
      <c r="O62">
        <f t="shared" si="3"/>
        <v>1.0097070906004182</v>
      </c>
      <c r="W62"/>
      <c r="X62"/>
    </row>
    <row r="63" spans="2:25" s="5" customFormat="1" x14ac:dyDescent="0.25">
      <c r="B63" s="1">
        <v>62</v>
      </c>
      <c r="C63" s="2">
        <v>58886.01</v>
      </c>
      <c r="D63" s="2">
        <v>59495.55</v>
      </c>
      <c r="E63" s="5">
        <f t="shared" ref="E63:E82" si="6">D63-C63</f>
        <v>609.54000000000087</v>
      </c>
      <c r="F63" s="5">
        <f t="shared" si="5"/>
        <v>59190.78</v>
      </c>
      <c r="G63">
        <f>$G$87</f>
        <v>-699.10133311660968</v>
      </c>
      <c r="H63">
        <f>$G$88</f>
        <v>1235.4284936104364</v>
      </c>
      <c r="I63">
        <f>$E$83</f>
        <v>268.16358024691328</v>
      </c>
      <c r="J63">
        <f t="shared" ref="J63:J82" si="7">(E63/D63)*100</f>
        <v>1.024513598075824</v>
      </c>
      <c r="O63">
        <f t="shared" ref="O63:O82" si="8">D63/C63</f>
        <v>1.0103511852815295</v>
      </c>
      <c r="W63"/>
      <c r="X63"/>
    </row>
    <row r="64" spans="2:25" s="5" customFormat="1" x14ac:dyDescent="0.25">
      <c r="B64" s="1">
        <v>63</v>
      </c>
      <c r="C64" s="2">
        <v>58889.07</v>
      </c>
      <c r="D64" s="2">
        <v>59510.59</v>
      </c>
      <c r="E64" s="5">
        <f t="shared" si="6"/>
        <v>621.5199999999968</v>
      </c>
      <c r="F64" s="5">
        <f t="shared" si="5"/>
        <v>59199.83</v>
      </c>
      <c r="G64">
        <f>$G$87</f>
        <v>-699.10133311660968</v>
      </c>
      <c r="H64">
        <f>$G$88</f>
        <v>1235.4284936104364</v>
      </c>
      <c r="I64">
        <f>$E$83</f>
        <v>268.16358024691328</v>
      </c>
      <c r="J64">
        <f t="shared" si="7"/>
        <v>1.044385545497023</v>
      </c>
      <c r="O64">
        <f t="shared" si="8"/>
        <v>1.0105540807487705</v>
      </c>
      <c r="W64"/>
      <c r="X64"/>
    </row>
    <row r="65" spans="2:25" s="5" customFormat="1" x14ac:dyDescent="0.25">
      <c r="B65" s="1">
        <v>64</v>
      </c>
      <c r="C65" s="2">
        <v>58891.35</v>
      </c>
      <c r="D65" s="2">
        <v>59435.07</v>
      </c>
      <c r="E65" s="5">
        <f t="shared" si="6"/>
        <v>543.72000000000116</v>
      </c>
      <c r="F65" s="5">
        <f t="shared" si="5"/>
        <v>59163.21</v>
      </c>
      <c r="G65">
        <f>$G$87</f>
        <v>-699.10133311660968</v>
      </c>
      <c r="H65">
        <f>$G$88</f>
        <v>1235.4284936104364</v>
      </c>
      <c r="I65">
        <f>$E$83</f>
        <v>268.16358024691328</v>
      </c>
      <c r="J65">
        <f t="shared" si="7"/>
        <v>0.91481342581072289</v>
      </c>
      <c r="O65">
        <f t="shared" si="8"/>
        <v>1.0092325952792729</v>
      </c>
      <c r="W65"/>
      <c r="X65"/>
    </row>
    <row r="66" spans="2:25" x14ac:dyDescent="0.25">
      <c r="B66" s="1">
        <v>65</v>
      </c>
      <c r="C66">
        <v>67701.69</v>
      </c>
      <c r="D66">
        <v>68113.039999999994</v>
      </c>
      <c r="E66" s="5">
        <f t="shared" si="6"/>
        <v>411.34999999999127</v>
      </c>
      <c r="F66">
        <f t="shared" si="5"/>
        <v>67907.364999999991</v>
      </c>
      <c r="G66">
        <f>$G$87</f>
        <v>-699.10133311660968</v>
      </c>
      <c r="H66">
        <f>$G$88</f>
        <v>1235.4284936104364</v>
      </c>
      <c r="I66">
        <f>$E$83</f>
        <v>268.16358024691328</v>
      </c>
      <c r="J66">
        <f t="shared" si="7"/>
        <v>0.60392253818063513</v>
      </c>
      <c r="O66">
        <f t="shared" si="8"/>
        <v>1.0060759192274225</v>
      </c>
      <c r="Y66" s="5"/>
    </row>
    <row r="67" spans="2:25" x14ac:dyDescent="0.25">
      <c r="B67" s="1">
        <v>66</v>
      </c>
      <c r="C67">
        <v>67651.53</v>
      </c>
      <c r="D67">
        <v>68251.64</v>
      </c>
      <c r="E67" s="5">
        <f t="shared" si="6"/>
        <v>600.11000000000058</v>
      </c>
      <c r="F67">
        <f t="shared" si="5"/>
        <v>67951.584999999992</v>
      </c>
      <c r="G67">
        <f>$G$87</f>
        <v>-699.10133311660968</v>
      </c>
      <c r="H67">
        <f>$G$88</f>
        <v>1235.4284936104364</v>
      </c>
      <c r="I67">
        <f>$E$83</f>
        <v>268.16358024691328</v>
      </c>
      <c r="J67">
        <f t="shared" si="7"/>
        <v>0.87926092325400618</v>
      </c>
      <c r="O67">
        <f t="shared" si="8"/>
        <v>1.0088706049959255</v>
      </c>
      <c r="Y67" s="5"/>
    </row>
    <row r="68" spans="2:25" x14ac:dyDescent="0.25">
      <c r="B68" s="1">
        <v>67</v>
      </c>
      <c r="C68">
        <v>67698.740000000005</v>
      </c>
      <c r="D68">
        <v>68083.27</v>
      </c>
      <c r="E68" s="5">
        <f t="shared" si="6"/>
        <v>384.52999999999884</v>
      </c>
      <c r="F68">
        <f t="shared" si="5"/>
        <v>67891.005000000005</v>
      </c>
      <c r="G68">
        <f>$G$87</f>
        <v>-699.10133311660968</v>
      </c>
      <c r="H68">
        <f>$G$88</f>
        <v>1235.4284936104364</v>
      </c>
      <c r="I68">
        <f>$E$83</f>
        <v>268.16358024691328</v>
      </c>
      <c r="J68">
        <f t="shared" si="7"/>
        <v>0.56479367104429445</v>
      </c>
      <c r="O68">
        <f t="shared" si="8"/>
        <v>1.0056800170874671</v>
      </c>
      <c r="Y68" s="5"/>
    </row>
    <row r="69" spans="2:25" x14ac:dyDescent="0.25">
      <c r="B69" s="1">
        <v>68</v>
      </c>
      <c r="C69">
        <v>67673.649999999994</v>
      </c>
      <c r="D69">
        <v>68148.36</v>
      </c>
      <c r="E69" s="5">
        <f t="shared" si="6"/>
        <v>474.7100000000064</v>
      </c>
      <c r="F69">
        <f t="shared" si="5"/>
        <v>67911.005000000005</v>
      </c>
      <c r="G69">
        <f>$G$87</f>
        <v>-699.10133311660968</v>
      </c>
      <c r="H69">
        <f>$G$88</f>
        <v>1235.4284936104364</v>
      </c>
      <c r="I69">
        <f>$E$83</f>
        <v>268.16358024691328</v>
      </c>
      <c r="J69">
        <f t="shared" si="7"/>
        <v>0.69658316062192305</v>
      </c>
      <c r="O69">
        <f t="shared" si="8"/>
        <v>1.0070146947888876</v>
      </c>
      <c r="Y69" s="5"/>
    </row>
    <row r="70" spans="2:25" x14ac:dyDescent="0.25">
      <c r="B70" s="1">
        <v>69</v>
      </c>
      <c r="C70">
        <v>67482.83</v>
      </c>
      <c r="D70">
        <v>68163.360000000001</v>
      </c>
      <c r="E70" s="5">
        <f t="shared" si="6"/>
        <v>680.52999999999884</v>
      </c>
      <c r="F70">
        <f t="shared" si="5"/>
        <v>67823.095000000001</v>
      </c>
      <c r="G70">
        <f>$G$87</f>
        <v>-699.10133311660968</v>
      </c>
      <c r="H70">
        <f>$G$88</f>
        <v>1235.4284936104364</v>
      </c>
      <c r="I70">
        <f>$E$83</f>
        <v>268.16358024691328</v>
      </c>
      <c r="J70">
        <f t="shared" si="7"/>
        <v>0.99838094835700408</v>
      </c>
      <c r="O70">
        <f t="shared" si="8"/>
        <v>1.0100844911216675</v>
      </c>
      <c r="Y70" s="5"/>
    </row>
    <row r="71" spans="2:25" x14ac:dyDescent="0.25">
      <c r="B71" s="1">
        <v>70</v>
      </c>
      <c r="C71">
        <v>67546.95</v>
      </c>
      <c r="D71">
        <v>68137.81</v>
      </c>
      <c r="E71" s="5">
        <f t="shared" si="6"/>
        <v>590.86000000000058</v>
      </c>
      <c r="F71">
        <f t="shared" si="5"/>
        <v>67842.38</v>
      </c>
      <c r="G71">
        <f>$G$87</f>
        <v>-699.10133311660968</v>
      </c>
      <c r="H71">
        <f>$G$88</f>
        <v>1235.4284936104364</v>
      </c>
      <c r="I71">
        <f>$E$83</f>
        <v>268.16358024691328</v>
      </c>
      <c r="J71">
        <f t="shared" si="7"/>
        <v>0.86715437434810516</v>
      </c>
      <c r="O71">
        <f t="shared" si="8"/>
        <v>1.0087473971807757</v>
      </c>
      <c r="Y71" s="5"/>
    </row>
    <row r="72" spans="2:25" x14ac:dyDescent="0.25">
      <c r="B72" s="1">
        <v>71</v>
      </c>
      <c r="C72">
        <v>67474.13</v>
      </c>
      <c r="D72">
        <v>68081.59</v>
      </c>
      <c r="E72" s="5">
        <f t="shared" si="6"/>
        <v>607.45999999999185</v>
      </c>
      <c r="F72">
        <f t="shared" si="5"/>
        <v>67777.86</v>
      </c>
      <c r="G72">
        <f t="shared" ref="G72:G81" si="9">$G$87</f>
        <v>-699.10133311660968</v>
      </c>
      <c r="H72">
        <f>$G$88</f>
        <v>1235.4284936104364</v>
      </c>
      <c r="I72">
        <f>$E$83</f>
        <v>268.16358024691328</v>
      </c>
      <c r="J72">
        <f t="shared" si="7"/>
        <v>0.89225295707693053</v>
      </c>
      <c r="O72">
        <f t="shared" si="8"/>
        <v>1.0090028578360328</v>
      </c>
      <c r="Y72" s="5"/>
    </row>
    <row r="73" spans="2:25" x14ac:dyDescent="0.25">
      <c r="B73" s="1">
        <v>72</v>
      </c>
      <c r="C73">
        <v>67397.509999999995</v>
      </c>
      <c r="D73">
        <v>68092.399999999994</v>
      </c>
      <c r="E73" s="5">
        <f t="shared" si="6"/>
        <v>694.88999999999942</v>
      </c>
      <c r="F73">
        <f t="shared" si="5"/>
        <v>67744.954999999987</v>
      </c>
      <c r="G73">
        <f t="shared" si="9"/>
        <v>-699.10133311660968</v>
      </c>
      <c r="H73">
        <f>$G$88</f>
        <v>1235.4284936104364</v>
      </c>
      <c r="I73">
        <f>$E$83</f>
        <v>268.16358024691328</v>
      </c>
      <c r="J73">
        <f t="shared" si="7"/>
        <v>1.0205103653271135</v>
      </c>
      <c r="O73">
        <f t="shared" si="8"/>
        <v>1.0103103215534224</v>
      </c>
      <c r="Y73" s="5"/>
    </row>
    <row r="74" spans="2:25" x14ac:dyDescent="0.25">
      <c r="B74" s="1">
        <v>73</v>
      </c>
      <c r="C74">
        <v>43137.77</v>
      </c>
      <c r="D74">
        <v>43432.46</v>
      </c>
      <c r="E74" s="5">
        <f t="shared" si="6"/>
        <v>294.69000000000233</v>
      </c>
      <c r="F74">
        <f t="shared" si="5"/>
        <v>43285.114999999998</v>
      </c>
      <c r="G74">
        <f t="shared" si="9"/>
        <v>-699.10133311660968</v>
      </c>
      <c r="H74">
        <f t="shared" ref="H74:H81" si="10">$G$88</f>
        <v>1235.4284936104364</v>
      </c>
      <c r="I74">
        <f t="shared" ref="I74:I81" si="11">$E$83</f>
        <v>268.16358024691328</v>
      </c>
      <c r="J74">
        <f t="shared" si="7"/>
        <v>0.67850174731065738</v>
      </c>
      <c r="O74">
        <f t="shared" si="8"/>
        <v>1.0068313684272507</v>
      </c>
      <c r="Y74" s="5"/>
    </row>
    <row r="75" spans="2:25" x14ac:dyDescent="0.25">
      <c r="B75" s="1">
        <v>74</v>
      </c>
      <c r="C75">
        <v>43121.89</v>
      </c>
      <c r="D75">
        <v>43497.279999999999</v>
      </c>
      <c r="E75" s="5">
        <f t="shared" si="6"/>
        <v>375.38999999999942</v>
      </c>
      <c r="F75">
        <f t="shared" si="5"/>
        <v>43309.584999999999</v>
      </c>
      <c r="G75">
        <f t="shared" si="9"/>
        <v>-699.10133311660968</v>
      </c>
      <c r="H75">
        <f t="shared" si="10"/>
        <v>1235.4284936104364</v>
      </c>
      <c r="I75">
        <f t="shared" si="11"/>
        <v>268.16358024691328</v>
      </c>
      <c r="J75">
        <f t="shared" si="7"/>
        <v>0.86301948075833568</v>
      </c>
      <c r="O75">
        <f t="shared" si="8"/>
        <v>1.0087053234447747</v>
      </c>
      <c r="Y75" s="5"/>
    </row>
    <row r="76" spans="2:25" x14ac:dyDescent="0.25">
      <c r="B76" s="1">
        <v>75</v>
      </c>
      <c r="C76">
        <v>43076.05</v>
      </c>
      <c r="D76">
        <v>43526.2</v>
      </c>
      <c r="E76" s="5">
        <f t="shared" si="6"/>
        <v>450.14999999999418</v>
      </c>
      <c r="F76">
        <f t="shared" si="5"/>
        <v>43301.125</v>
      </c>
      <c r="G76">
        <f t="shared" si="9"/>
        <v>-699.10133311660968</v>
      </c>
      <c r="H76">
        <f t="shared" si="10"/>
        <v>1235.4284936104364</v>
      </c>
      <c r="I76">
        <f t="shared" si="11"/>
        <v>268.16358024691328</v>
      </c>
      <c r="J76">
        <f t="shared" si="7"/>
        <v>1.0342046859132987</v>
      </c>
      <c r="O76">
        <f t="shared" si="8"/>
        <v>1.010450122515876</v>
      </c>
      <c r="Y76" s="5"/>
    </row>
    <row r="77" spans="2:25" x14ac:dyDescent="0.25">
      <c r="B77" s="1">
        <v>76</v>
      </c>
      <c r="C77">
        <v>43112.37</v>
      </c>
      <c r="D77">
        <v>43277.8</v>
      </c>
      <c r="E77" s="5">
        <f t="shared" si="6"/>
        <v>165.43000000000029</v>
      </c>
      <c r="F77">
        <f t="shared" si="5"/>
        <v>43195.085000000006</v>
      </c>
      <c r="G77">
        <f t="shared" si="9"/>
        <v>-699.10133311660968</v>
      </c>
      <c r="H77">
        <f t="shared" si="10"/>
        <v>1235.4284936104364</v>
      </c>
      <c r="I77">
        <f t="shared" si="11"/>
        <v>268.16358024691328</v>
      </c>
      <c r="J77">
        <f t="shared" si="7"/>
        <v>0.38225140834330829</v>
      </c>
      <c r="O77">
        <f t="shared" si="8"/>
        <v>1.0038371817647695</v>
      </c>
      <c r="Y77" s="5"/>
    </row>
    <row r="78" spans="2:25" x14ac:dyDescent="0.25">
      <c r="B78" s="1">
        <v>77</v>
      </c>
      <c r="C78">
        <v>43151.47</v>
      </c>
      <c r="D78">
        <v>43342.89</v>
      </c>
      <c r="E78" s="5">
        <f t="shared" si="6"/>
        <v>191.41999999999825</v>
      </c>
      <c r="F78">
        <f t="shared" si="5"/>
        <v>43247.18</v>
      </c>
      <c r="G78">
        <f t="shared" si="9"/>
        <v>-699.10133311660968</v>
      </c>
      <c r="H78">
        <f t="shared" si="10"/>
        <v>1235.4284936104364</v>
      </c>
      <c r="I78">
        <f t="shared" si="11"/>
        <v>268.16358024691328</v>
      </c>
      <c r="J78">
        <f t="shared" si="7"/>
        <v>0.4416410626979379</v>
      </c>
      <c r="O78">
        <f t="shared" si="8"/>
        <v>1.0044360018326142</v>
      </c>
      <c r="Y78" s="5"/>
    </row>
    <row r="79" spans="2:25" x14ac:dyDescent="0.25">
      <c r="B79" s="1">
        <v>78</v>
      </c>
      <c r="C79">
        <v>43937.78</v>
      </c>
      <c r="D79">
        <v>43353.77</v>
      </c>
      <c r="E79" s="5">
        <f t="shared" si="6"/>
        <v>-584.01000000000204</v>
      </c>
      <c r="F79">
        <f t="shared" si="5"/>
        <v>43645.774999999994</v>
      </c>
      <c r="G79">
        <f t="shared" si="9"/>
        <v>-699.10133311660968</v>
      </c>
      <c r="H79">
        <f t="shared" si="10"/>
        <v>1235.4284936104364</v>
      </c>
      <c r="I79">
        <f t="shared" si="11"/>
        <v>268.16358024691328</v>
      </c>
      <c r="J79">
        <f t="shared" si="7"/>
        <v>-1.3470800809249162</v>
      </c>
      <c r="O79">
        <f t="shared" si="8"/>
        <v>0.98670824971129623</v>
      </c>
      <c r="Y79" s="5"/>
    </row>
    <row r="80" spans="2:25" x14ac:dyDescent="0.25">
      <c r="B80" s="1">
        <v>79</v>
      </c>
      <c r="C80">
        <v>43085.53</v>
      </c>
      <c r="D80">
        <v>43634.66</v>
      </c>
      <c r="E80" s="5">
        <f t="shared" si="6"/>
        <v>549.13000000000466</v>
      </c>
      <c r="F80">
        <f t="shared" si="5"/>
        <v>43360.095000000001</v>
      </c>
      <c r="G80">
        <f t="shared" si="9"/>
        <v>-699.10133311660968</v>
      </c>
      <c r="H80">
        <f t="shared" si="10"/>
        <v>1235.4284936104364</v>
      </c>
      <c r="I80">
        <f t="shared" si="11"/>
        <v>268.16358024691328</v>
      </c>
      <c r="J80">
        <f t="shared" si="7"/>
        <v>1.2584720495129436</v>
      </c>
      <c r="O80">
        <f t="shared" si="8"/>
        <v>1.0127451141949515</v>
      </c>
      <c r="Y80" s="5"/>
    </row>
    <row r="81" spans="1:25" x14ac:dyDescent="0.25">
      <c r="B81" s="1">
        <v>80</v>
      </c>
      <c r="C81">
        <v>42961.57</v>
      </c>
      <c r="D81">
        <v>43608.76</v>
      </c>
      <c r="E81" s="5">
        <f t="shared" si="6"/>
        <v>647.19000000000233</v>
      </c>
      <c r="F81">
        <f t="shared" si="5"/>
        <v>43285.165000000001</v>
      </c>
      <c r="G81">
        <f t="shared" si="9"/>
        <v>-699.10133311660968</v>
      </c>
      <c r="H81">
        <f t="shared" si="10"/>
        <v>1235.4284936104364</v>
      </c>
      <c r="I81">
        <f t="shared" si="11"/>
        <v>268.16358024691328</v>
      </c>
      <c r="J81">
        <f t="shared" si="7"/>
        <v>1.484082555890152</v>
      </c>
      <c r="O81">
        <f t="shared" si="8"/>
        <v>1.0150643935964165</v>
      </c>
      <c r="Y81" s="5"/>
    </row>
    <row r="82" spans="1:25" x14ac:dyDescent="0.25">
      <c r="B82" s="1">
        <v>81</v>
      </c>
      <c r="C82">
        <v>43039.87</v>
      </c>
      <c r="D82">
        <v>43527.27</v>
      </c>
      <c r="E82" s="5">
        <f t="shared" si="6"/>
        <v>487.39999999999418</v>
      </c>
      <c r="F82">
        <f t="shared" si="5"/>
        <v>43283.57</v>
      </c>
      <c r="G82">
        <f>$G$87</f>
        <v>-699.10133311660968</v>
      </c>
      <c r="H82">
        <f>$G$88</f>
        <v>1235.4284936104364</v>
      </c>
      <c r="I82">
        <f>$E$83</f>
        <v>268.16358024691328</v>
      </c>
      <c r="J82" s="18">
        <f t="shared" si="7"/>
        <v>1.1197577978127142</v>
      </c>
      <c r="O82">
        <f t="shared" si="8"/>
        <v>1.0113243836470693</v>
      </c>
      <c r="Y82" s="5"/>
    </row>
    <row r="83" spans="1:25" s="9" customFormat="1" x14ac:dyDescent="0.25">
      <c r="E83" s="14">
        <f>AVERAGE(E2:E82)</f>
        <v>268.16358024691328</v>
      </c>
      <c r="F83" s="9" t="s">
        <v>0</v>
      </c>
      <c r="J83"/>
    </row>
    <row r="84" spans="1:25" x14ac:dyDescent="0.25">
      <c r="A84" s="2"/>
      <c r="E84" s="2">
        <f>STDEV(E2:E82)</f>
        <v>493.50250681812395</v>
      </c>
      <c r="F84" t="s">
        <v>1</v>
      </c>
      <c r="G84" s="10"/>
      <c r="H84" s="10"/>
    </row>
    <row r="86" spans="1:25" ht="15.75" thickBot="1" x14ac:dyDescent="0.3">
      <c r="F86" t="s">
        <v>4</v>
      </c>
    </row>
    <row r="87" spans="1:25" x14ac:dyDescent="0.25">
      <c r="F87" s="7" t="s">
        <v>2</v>
      </c>
      <c r="G87" s="3">
        <f>E83-(1.96*E84)</f>
        <v>-699.10133311660968</v>
      </c>
      <c r="H87" t="s">
        <v>17</v>
      </c>
      <c r="I87" s="1" t="s">
        <v>24</v>
      </c>
      <c r="J87" s="15">
        <f>E84/E83</f>
        <v>1.8403039904364658</v>
      </c>
      <c r="K87">
        <f>J87*1+0</f>
        <v>1.8403039904364658</v>
      </c>
      <c r="L87">
        <f>E83/800</f>
        <v>0.33520447530864161</v>
      </c>
      <c r="M87" t="s">
        <v>25</v>
      </c>
      <c r="N87">
        <f>Q94</f>
        <v>0</v>
      </c>
    </row>
    <row r="88" spans="1:25" ht="15.75" thickBot="1" x14ac:dyDescent="0.3">
      <c r="F88" s="8" t="s">
        <v>3</v>
      </c>
      <c r="G88" s="4">
        <f>E83+(1.96*E84)</f>
        <v>1235.4284936104364</v>
      </c>
      <c r="H88" t="s">
        <v>18</v>
      </c>
    </row>
    <row r="90" spans="1:25" x14ac:dyDescent="0.25">
      <c r="F90" t="s">
        <v>7</v>
      </c>
      <c r="P90">
        <f>(G87-G88)/2</f>
        <v>-967.26491336352296</v>
      </c>
    </row>
    <row r="91" spans="1:25" x14ac:dyDescent="0.25">
      <c r="F91" s="11" t="s">
        <v>8</v>
      </c>
      <c r="G91">
        <f>((E84)^2)/93</f>
        <v>2618.7604756534674</v>
      </c>
    </row>
    <row r="92" spans="1:25" x14ac:dyDescent="0.25">
      <c r="F92" s="11" t="s">
        <v>9</v>
      </c>
      <c r="G92">
        <f>((E84)^2)/(2*(93-1))</f>
        <v>1323.6126317161547</v>
      </c>
    </row>
    <row r="93" spans="1:25" x14ac:dyDescent="0.25">
      <c r="F93" s="12" t="s">
        <v>10</v>
      </c>
      <c r="G93" s="10" t="s">
        <v>11</v>
      </c>
    </row>
    <row r="94" spans="1:25" x14ac:dyDescent="0.25">
      <c r="E94" s="11" t="s">
        <v>14</v>
      </c>
      <c r="F94" s="12" t="s">
        <v>12</v>
      </c>
      <c r="G94" s="10">
        <f>E84/(SQRT(93))</f>
        <v>51.17382607987669</v>
      </c>
    </row>
    <row r="95" spans="1:25" ht="15.75" thickBot="1" x14ac:dyDescent="0.3">
      <c r="F95" s="13" t="s">
        <v>21</v>
      </c>
    </row>
    <row r="96" spans="1:25" ht="15" customHeight="1" x14ac:dyDescent="0.25">
      <c r="F96" s="20" t="s">
        <v>15</v>
      </c>
      <c r="G96" s="3">
        <f>E83+(1.984*G94)</f>
        <v>369.69245118938863</v>
      </c>
    </row>
    <row r="97" spans="3:12" ht="15.75" thickBot="1" x14ac:dyDescent="0.3">
      <c r="F97" s="21"/>
      <c r="G97" s="4">
        <f>E83-(1.984*G94)</f>
        <v>166.63470930443793</v>
      </c>
    </row>
    <row r="98" spans="3:12" x14ac:dyDescent="0.25">
      <c r="F98" s="22" t="s">
        <v>13</v>
      </c>
      <c r="G98" s="24">
        <f>1.71*G94</f>
        <v>87.507242596589137</v>
      </c>
    </row>
    <row r="99" spans="3:12" ht="15.75" thickBot="1" x14ac:dyDescent="0.3">
      <c r="F99" s="23"/>
      <c r="G99" s="25"/>
    </row>
    <row r="100" spans="3:12" x14ac:dyDescent="0.25">
      <c r="E100" t="s">
        <v>17</v>
      </c>
      <c r="F100" s="26" t="s">
        <v>16</v>
      </c>
      <c r="G100" s="3">
        <f>G87-(1.984*G98)</f>
        <v>-872.71570242824259</v>
      </c>
    </row>
    <row r="101" spans="3:12" ht="15.75" thickBot="1" x14ac:dyDescent="0.3">
      <c r="F101" s="27"/>
      <c r="G101" s="4">
        <f>G87+(1.984*G98)</f>
        <v>-525.48696380497677</v>
      </c>
    </row>
    <row r="102" spans="3:12" x14ac:dyDescent="0.25">
      <c r="E102" t="s">
        <v>18</v>
      </c>
      <c r="F102" s="26" t="s">
        <v>19</v>
      </c>
      <c r="G102" s="3">
        <f>G88-(1.984*G98)</f>
        <v>1061.8141242988036</v>
      </c>
    </row>
    <row r="103" spans="3:12" ht="15.75" thickBot="1" x14ac:dyDescent="0.3">
      <c r="F103" s="27"/>
      <c r="G103" s="4">
        <f>G88+(1.984*G98)</f>
        <v>1409.0428629220692</v>
      </c>
    </row>
    <row r="105" spans="3:12" x14ac:dyDescent="0.25">
      <c r="C105" s="2"/>
      <c r="D105" s="2"/>
      <c r="E105" s="2"/>
      <c r="F105" s="19"/>
      <c r="G105" s="2"/>
      <c r="H105" s="2"/>
      <c r="I105" s="2"/>
      <c r="J105" s="2"/>
      <c r="K105" s="2"/>
      <c r="L105" s="2"/>
    </row>
    <row r="106" spans="3:12" x14ac:dyDescent="0.25">
      <c r="C106" s="2"/>
      <c r="D106" s="2"/>
      <c r="E106" s="2"/>
      <c r="F106" s="19"/>
      <c r="G106" s="2"/>
      <c r="H106" s="2"/>
      <c r="I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3:12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</row>
    <row r="110" spans="3:12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</row>
    <row r="111" spans="3:12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3:12" x14ac:dyDescent="0.25">
      <c r="C113" s="2"/>
      <c r="D113" s="2"/>
      <c r="E113" s="2"/>
      <c r="F113" s="17"/>
      <c r="G113" s="17"/>
      <c r="H113" s="17"/>
      <c r="I113" s="17"/>
      <c r="J113" s="17"/>
      <c r="K113" s="2"/>
      <c r="L113" s="2"/>
    </row>
    <row r="114" spans="3:12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3:12" x14ac:dyDescent="0.25">
      <c r="C116" s="2"/>
      <c r="D116" s="2"/>
      <c r="E116" s="2"/>
      <c r="F116" s="17"/>
      <c r="G116" s="2"/>
      <c r="H116" s="2"/>
      <c r="I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</row>
  </sheetData>
  <mergeCells count="6">
    <mergeCell ref="F105:F106"/>
    <mergeCell ref="F96:F97"/>
    <mergeCell ref="F98:F99"/>
    <mergeCell ref="G98:G99"/>
    <mergeCell ref="F100:F101"/>
    <mergeCell ref="F102:F103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zoomScaleNormal="100" workbookViewId="0">
      <pane ySplit="10200" topLeftCell="A95" activePane="bottomLeft"/>
      <selection activeCell="L29" sqref="L29"/>
      <selection pane="bottomLeft" activeCell="I104" sqref="I10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2.42578125" bestFit="1" customWidth="1"/>
    <col min="8" max="8" width="9" bestFit="1" customWidth="1"/>
    <col min="9" max="9" width="12" bestFit="1" customWidth="1"/>
  </cols>
  <sheetData>
    <row r="1" spans="2:13" x14ac:dyDescent="0.25">
      <c r="C1" s="6" t="s">
        <v>22</v>
      </c>
      <c r="D1" s="6" t="s">
        <v>23</v>
      </c>
      <c r="E1" s="6" t="s">
        <v>5</v>
      </c>
      <c r="F1" s="6" t="s">
        <v>6</v>
      </c>
      <c r="I1" s="6" t="s">
        <v>20</v>
      </c>
    </row>
    <row r="2" spans="2:13" x14ac:dyDescent="0.25">
      <c r="B2" s="1">
        <v>1</v>
      </c>
      <c r="C2">
        <v>1185.0937230194611</v>
      </c>
      <c r="D2">
        <v>1185.38255271446</v>
      </c>
      <c r="E2" s="5">
        <f>D2-C2</f>
        <v>0.28882969499886713</v>
      </c>
      <c r="F2">
        <f>AVERAGE(C2,D2)</f>
        <v>1185.2381378669606</v>
      </c>
      <c r="G2">
        <f t="shared" ref="G2:G33" si="0">$G$87</f>
        <v>-0.84930100620389015</v>
      </c>
      <c r="H2">
        <f t="shared" ref="H2:H33" si="1">$G$88</f>
        <v>1.5373354588941568</v>
      </c>
      <c r="I2">
        <f t="shared" ref="I2:I33" si="2">$E$83</f>
        <v>0.34401722634513338</v>
      </c>
      <c r="J2">
        <f>D2/C2</f>
        <v>1.0002437188632329</v>
      </c>
      <c r="K2">
        <f>EXP(E2)</f>
        <v>1.3348643750904321</v>
      </c>
      <c r="L2">
        <f>EXP(G2)</f>
        <v>0.42771379677468457</v>
      </c>
      <c r="M2">
        <f>EXP(H2)</f>
        <v>4.6521778225525052</v>
      </c>
    </row>
    <row r="3" spans="2:13" x14ac:dyDescent="0.25">
      <c r="B3" s="1">
        <v>2</v>
      </c>
      <c r="C3">
        <v>1184.9689087705813</v>
      </c>
      <c r="D3">
        <v>1185.338965171698</v>
      </c>
      <c r="E3" s="5">
        <f t="shared" ref="E3:E66" si="3">D3-C3</f>
        <v>0.37005640111669891</v>
      </c>
      <c r="F3">
        <f t="shared" ref="F3:F66" si="4">AVERAGE(C3,D3)</f>
        <v>1185.1539369711395</v>
      </c>
      <c r="G3">
        <f t="shared" si="0"/>
        <v>-0.84930100620389015</v>
      </c>
      <c r="H3">
        <f t="shared" si="1"/>
        <v>1.5373354588941568</v>
      </c>
      <c r="I3">
        <f t="shared" si="2"/>
        <v>0.34401722634513338</v>
      </c>
      <c r="J3">
        <f t="shared" ref="J3:J66" si="5">D3/C3</f>
        <v>1.0003122920765075</v>
      </c>
      <c r="K3">
        <f t="shared" ref="K3:K66" si="6">EXP(E3)</f>
        <v>1.4478162708150026</v>
      </c>
      <c r="L3">
        <f t="shared" ref="L3:L66" si="7">EXP(G3)</f>
        <v>0.42771379677468457</v>
      </c>
      <c r="M3">
        <f t="shared" ref="M3:M66" si="8">EXP(H3)</f>
        <v>4.6521778225525052</v>
      </c>
    </row>
    <row r="4" spans="2:13" x14ac:dyDescent="0.25">
      <c r="B4" s="1">
        <v>3</v>
      </c>
      <c r="C4">
        <v>1185.0264040497211</v>
      </c>
      <c r="D4">
        <v>1185.4319213914782</v>
      </c>
      <c r="E4" s="5">
        <f t="shared" si="3"/>
        <v>0.40551734175710408</v>
      </c>
      <c r="F4">
        <f t="shared" si="4"/>
        <v>1185.2291627205996</v>
      </c>
      <c r="G4">
        <f t="shared" si="0"/>
        <v>-0.84930100620389015</v>
      </c>
      <c r="H4">
        <f t="shared" si="1"/>
        <v>1.5373354588941568</v>
      </c>
      <c r="I4">
        <f t="shared" si="2"/>
        <v>0.34401722634513338</v>
      </c>
      <c r="J4">
        <f t="shared" si="5"/>
        <v>1.0003422011023309</v>
      </c>
      <c r="K4">
        <f t="shared" si="6"/>
        <v>1.5000783525197108</v>
      </c>
      <c r="L4">
        <f t="shared" si="7"/>
        <v>0.42771379677468457</v>
      </c>
      <c r="M4">
        <f t="shared" si="8"/>
        <v>4.6521778225525052</v>
      </c>
    </row>
    <row r="5" spans="2:13" x14ac:dyDescent="0.25">
      <c r="B5" s="1">
        <v>4</v>
      </c>
      <c r="C5">
        <v>1186.1219829750671</v>
      </c>
      <c r="D5">
        <v>1185.522256125264</v>
      </c>
      <c r="E5" s="5">
        <f t="shared" si="3"/>
        <v>-0.59972684980311897</v>
      </c>
      <c r="F5">
        <f t="shared" si="4"/>
        <v>1185.8221195501656</v>
      </c>
      <c r="G5">
        <f t="shared" si="0"/>
        <v>-0.84930100620389015</v>
      </c>
      <c r="H5">
        <f t="shared" si="1"/>
        <v>1.5373354588941568</v>
      </c>
      <c r="I5">
        <f t="shared" si="2"/>
        <v>0.34401722634513338</v>
      </c>
      <c r="J5">
        <f t="shared" si="5"/>
        <v>0.99949438012412617</v>
      </c>
      <c r="K5">
        <f t="shared" si="6"/>
        <v>0.54896156457604106</v>
      </c>
      <c r="L5">
        <f t="shared" si="7"/>
        <v>0.42771379677468457</v>
      </c>
      <c r="M5">
        <f t="shared" si="8"/>
        <v>4.6521778225525052</v>
      </c>
    </row>
    <row r="6" spans="2:13" x14ac:dyDescent="0.25">
      <c r="B6" s="1">
        <v>5</v>
      </c>
      <c r="C6">
        <v>1185.7663020964817</v>
      </c>
      <c r="D6">
        <v>1185.5490886096013</v>
      </c>
      <c r="E6" s="5">
        <f t="shared" si="3"/>
        <v>-0.21721348688038233</v>
      </c>
      <c r="F6">
        <f t="shared" si="4"/>
        <v>1185.6576953530416</v>
      </c>
      <c r="G6">
        <f t="shared" si="0"/>
        <v>-0.84930100620389015</v>
      </c>
      <c r="H6">
        <f t="shared" si="1"/>
        <v>1.5373354588941568</v>
      </c>
      <c r="I6">
        <f t="shared" si="2"/>
        <v>0.34401722634513338</v>
      </c>
      <c r="J6">
        <f t="shared" si="5"/>
        <v>0.99981681593877614</v>
      </c>
      <c r="K6">
        <f t="shared" si="6"/>
        <v>0.80475814565862802</v>
      </c>
      <c r="L6">
        <f t="shared" si="7"/>
        <v>0.42771379677468457</v>
      </c>
      <c r="M6">
        <f t="shared" si="8"/>
        <v>4.6521778225525052</v>
      </c>
    </row>
    <row r="7" spans="2:13" x14ac:dyDescent="0.25">
      <c r="B7" s="1">
        <v>6</v>
      </c>
      <c r="C7">
        <v>1185.6422824671133</v>
      </c>
      <c r="D7">
        <v>1185.446363377541</v>
      </c>
      <c r="E7" s="5">
        <f t="shared" si="3"/>
        <v>-0.19591908957227133</v>
      </c>
      <c r="F7">
        <f t="shared" si="4"/>
        <v>1185.5443229223272</v>
      </c>
      <c r="G7">
        <f t="shared" si="0"/>
        <v>-0.84930100620389015</v>
      </c>
      <c r="H7">
        <f t="shared" si="1"/>
        <v>1.5373354588941568</v>
      </c>
      <c r="I7">
        <f t="shared" si="2"/>
        <v>0.34401722634513338</v>
      </c>
      <c r="J7">
        <f t="shared" si="5"/>
        <v>0.99983475699840541</v>
      </c>
      <c r="K7">
        <f t="shared" si="6"/>
        <v>0.82207874673041559</v>
      </c>
      <c r="L7">
        <f t="shared" si="7"/>
        <v>0.42771379677468457</v>
      </c>
      <c r="M7">
        <f t="shared" si="8"/>
        <v>4.6521778225525052</v>
      </c>
    </row>
    <row r="8" spans="2:13" x14ac:dyDescent="0.25">
      <c r="B8" s="1">
        <v>7</v>
      </c>
      <c r="C8">
        <v>1185.1142749537792</v>
      </c>
      <c r="D8">
        <v>1185.389052231194</v>
      </c>
      <c r="E8" s="5">
        <f t="shared" si="3"/>
        <v>0.27477727741484159</v>
      </c>
      <c r="F8">
        <f t="shared" si="4"/>
        <v>1185.2516635924867</v>
      </c>
      <c r="G8">
        <f t="shared" si="0"/>
        <v>-0.84930100620389015</v>
      </c>
      <c r="H8">
        <f t="shared" si="1"/>
        <v>1.5373354588941568</v>
      </c>
      <c r="I8">
        <f t="shared" si="2"/>
        <v>0.34401722634513338</v>
      </c>
      <c r="J8">
        <f t="shared" si="5"/>
        <v>1.0002318571999527</v>
      </c>
      <c r="K8">
        <f t="shared" si="6"/>
        <v>1.316237486403333</v>
      </c>
      <c r="L8">
        <f t="shared" si="7"/>
        <v>0.42771379677468457</v>
      </c>
      <c r="M8">
        <f t="shared" si="8"/>
        <v>4.6521778225525052</v>
      </c>
    </row>
    <row r="9" spans="2:13" x14ac:dyDescent="0.25">
      <c r="B9" s="1">
        <v>8</v>
      </c>
      <c r="C9">
        <v>1139.2451311502355</v>
      </c>
      <c r="D9">
        <v>1139.5469425844653</v>
      </c>
      <c r="E9" s="5">
        <f t="shared" si="3"/>
        <v>0.30181143422987589</v>
      </c>
      <c r="F9">
        <f t="shared" si="4"/>
        <v>1139.3960368673504</v>
      </c>
      <c r="G9">
        <f t="shared" si="0"/>
        <v>-0.84930100620389015</v>
      </c>
      <c r="H9">
        <f t="shared" si="1"/>
        <v>1.5373354588941568</v>
      </c>
      <c r="I9">
        <f t="shared" si="2"/>
        <v>0.34401722634513338</v>
      </c>
      <c r="J9">
        <f t="shared" si="5"/>
        <v>1.000264922294577</v>
      </c>
      <c r="K9">
        <f t="shared" si="6"/>
        <v>1.3523062040051597</v>
      </c>
      <c r="L9">
        <f t="shared" si="7"/>
        <v>0.42771379677468457</v>
      </c>
      <c r="M9">
        <f t="shared" si="8"/>
        <v>4.6521778225525052</v>
      </c>
    </row>
    <row r="10" spans="2:13" x14ac:dyDescent="0.25">
      <c r="B10" s="1">
        <v>9</v>
      </c>
      <c r="C10">
        <v>1140.7918109166339</v>
      </c>
      <c r="D10">
        <v>1139.9881395156394</v>
      </c>
      <c r="E10" s="5">
        <f t="shared" si="3"/>
        <v>-0.80367140099451717</v>
      </c>
      <c r="F10">
        <f t="shared" si="4"/>
        <v>1140.3899752161367</v>
      </c>
      <c r="G10">
        <f t="shared" si="0"/>
        <v>-0.84930100620389015</v>
      </c>
      <c r="H10">
        <f t="shared" si="1"/>
        <v>1.5373354588941568</v>
      </c>
      <c r="I10">
        <f t="shared" si="2"/>
        <v>0.34401722634513338</v>
      </c>
      <c r="J10">
        <f t="shared" si="5"/>
        <v>0.99929551440209874</v>
      </c>
      <c r="K10">
        <f t="shared" si="6"/>
        <v>0.44768232190304352</v>
      </c>
      <c r="L10">
        <f t="shared" si="7"/>
        <v>0.42771379677468457</v>
      </c>
      <c r="M10">
        <f t="shared" si="8"/>
        <v>4.6521778225525052</v>
      </c>
    </row>
    <row r="11" spans="2:13" x14ac:dyDescent="0.25">
      <c r="B11" s="1">
        <v>10</v>
      </c>
      <c r="C11">
        <v>1140.5010801362937</v>
      </c>
      <c r="D11">
        <v>1140.0824505699093</v>
      </c>
      <c r="E11" s="5">
        <f t="shared" si="3"/>
        <v>-0.41862956638442483</v>
      </c>
      <c r="F11">
        <f t="shared" si="4"/>
        <v>1140.2917653531015</v>
      </c>
      <c r="G11">
        <f t="shared" si="0"/>
        <v>-0.84930100620389015</v>
      </c>
      <c r="H11">
        <f t="shared" si="1"/>
        <v>1.5373354588941568</v>
      </c>
      <c r="I11">
        <f t="shared" si="2"/>
        <v>0.34401722634513338</v>
      </c>
      <c r="J11">
        <f t="shared" si="5"/>
        <v>0.99963294242006817</v>
      </c>
      <c r="K11">
        <f t="shared" si="6"/>
        <v>0.65794787614185601</v>
      </c>
      <c r="L11">
        <f t="shared" si="7"/>
        <v>0.42771379677468457</v>
      </c>
      <c r="M11">
        <f t="shared" si="8"/>
        <v>4.6521778225525052</v>
      </c>
    </row>
    <row r="12" spans="2:13" x14ac:dyDescent="0.25">
      <c r="B12" s="1">
        <v>11</v>
      </c>
      <c r="C12">
        <v>1140.3854853187124</v>
      </c>
      <c r="D12">
        <v>1139.9016291212401</v>
      </c>
      <c r="E12" s="5">
        <f t="shared" si="3"/>
        <v>-0.48385619747227793</v>
      </c>
      <c r="F12">
        <f t="shared" si="4"/>
        <v>1140.1435572199762</v>
      </c>
      <c r="G12">
        <f t="shared" si="0"/>
        <v>-0.84930100620389015</v>
      </c>
      <c r="H12">
        <f t="shared" si="1"/>
        <v>1.5373354588941568</v>
      </c>
      <c r="I12">
        <f t="shared" si="2"/>
        <v>0.34401722634513338</v>
      </c>
      <c r="J12">
        <f t="shared" si="5"/>
        <v>0.99957570821121333</v>
      </c>
      <c r="K12">
        <f t="shared" si="6"/>
        <v>0.61640183568132034</v>
      </c>
      <c r="L12">
        <f t="shared" si="7"/>
        <v>0.42771379677468457</v>
      </c>
      <c r="M12">
        <f t="shared" si="8"/>
        <v>4.6521778225525052</v>
      </c>
    </row>
    <row r="13" spans="2:13" x14ac:dyDescent="0.25">
      <c r="B13" s="1">
        <v>12</v>
      </c>
      <c r="C13">
        <v>1140.6770411528616</v>
      </c>
      <c r="D13">
        <v>1139.8536537805412</v>
      </c>
      <c r="E13" s="5">
        <f t="shared" si="3"/>
        <v>-0.82338737232043968</v>
      </c>
      <c r="F13">
        <f t="shared" si="4"/>
        <v>1140.2653474667013</v>
      </c>
      <c r="G13">
        <f t="shared" si="0"/>
        <v>-0.84930100620389015</v>
      </c>
      <c r="H13">
        <f t="shared" si="1"/>
        <v>1.5373354588941568</v>
      </c>
      <c r="I13">
        <f t="shared" si="2"/>
        <v>0.34401722634513338</v>
      </c>
      <c r="J13">
        <f t="shared" si="5"/>
        <v>0.99927815907341466</v>
      </c>
      <c r="K13">
        <f t="shared" si="6"/>
        <v>0.43894227248033763</v>
      </c>
      <c r="L13">
        <f t="shared" si="7"/>
        <v>0.42771379677468457</v>
      </c>
      <c r="M13">
        <f t="shared" si="8"/>
        <v>4.6521778225525052</v>
      </c>
    </row>
    <row r="14" spans="2:13" x14ac:dyDescent="0.25">
      <c r="B14" s="1">
        <v>13</v>
      </c>
      <c r="C14">
        <v>1140.7648612479209</v>
      </c>
      <c r="D14">
        <v>1140.2427888290545</v>
      </c>
      <c r="E14" s="5">
        <f t="shared" si="3"/>
        <v>-0.52207241886640077</v>
      </c>
      <c r="F14">
        <f t="shared" si="4"/>
        <v>1140.5038250384878</v>
      </c>
      <c r="G14">
        <f t="shared" si="0"/>
        <v>-0.84930100620389015</v>
      </c>
      <c r="H14">
        <f t="shared" si="1"/>
        <v>1.5373354588941568</v>
      </c>
      <c r="I14">
        <f t="shared" si="2"/>
        <v>0.34401722634513338</v>
      </c>
      <c r="J14">
        <f t="shared" si="5"/>
        <v>0.99954234879018333</v>
      </c>
      <c r="K14">
        <f t="shared" si="6"/>
        <v>0.59328972819769943</v>
      </c>
      <c r="L14">
        <f t="shared" si="7"/>
        <v>0.42771379677468457</v>
      </c>
      <c r="M14">
        <f t="shared" si="8"/>
        <v>4.6521778225525052</v>
      </c>
    </row>
    <row r="15" spans="2:13" x14ac:dyDescent="0.25">
      <c r="B15" s="1">
        <v>14</v>
      </c>
      <c r="C15">
        <v>1118.9355731902467</v>
      </c>
      <c r="D15">
        <v>1117.982390124314</v>
      </c>
      <c r="E15" s="5">
        <f t="shared" si="3"/>
        <v>-0.95318306593276247</v>
      </c>
      <c r="F15">
        <f t="shared" si="4"/>
        <v>1118.4589816572802</v>
      </c>
      <c r="G15">
        <f t="shared" si="0"/>
        <v>-0.84930100620389015</v>
      </c>
      <c r="H15">
        <f t="shared" si="1"/>
        <v>1.5373354588941568</v>
      </c>
      <c r="I15">
        <f t="shared" si="2"/>
        <v>0.34401722634513338</v>
      </c>
      <c r="J15">
        <f t="shared" si="5"/>
        <v>0.99914813409389147</v>
      </c>
      <c r="K15">
        <f t="shared" si="6"/>
        <v>0.38551195841320363</v>
      </c>
      <c r="L15">
        <f t="shared" si="7"/>
        <v>0.42771379677468457</v>
      </c>
      <c r="M15">
        <f t="shared" si="8"/>
        <v>4.6521778225525052</v>
      </c>
    </row>
    <row r="16" spans="2:13" x14ac:dyDescent="0.25">
      <c r="B16" s="1">
        <v>15</v>
      </c>
      <c r="C16">
        <v>1118.9321594622361</v>
      </c>
      <c r="D16">
        <v>1118.8101423944436</v>
      </c>
      <c r="E16" s="5">
        <f t="shared" si="3"/>
        <v>-0.12201706779251253</v>
      </c>
      <c r="F16">
        <f t="shared" si="4"/>
        <v>1118.8711509283398</v>
      </c>
      <c r="G16">
        <f t="shared" si="0"/>
        <v>-0.84930100620389015</v>
      </c>
      <c r="H16">
        <f t="shared" si="1"/>
        <v>1.5373354588941568</v>
      </c>
      <c r="I16">
        <f t="shared" si="2"/>
        <v>0.34401722634513338</v>
      </c>
      <c r="J16">
        <f t="shared" si="5"/>
        <v>0.99989095222014968</v>
      </c>
      <c r="K16">
        <f t="shared" si="6"/>
        <v>0.88513326110285606</v>
      </c>
      <c r="L16">
        <f t="shared" si="7"/>
        <v>0.42771379677468457</v>
      </c>
      <c r="M16">
        <f t="shared" si="8"/>
        <v>4.6521778225525052</v>
      </c>
    </row>
    <row r="17" spans="2:13" x14ac:dyDescent="0.25">
      <c r="B17" s="1">
        <v>16</v>
      </c>
      <c r="C17">
        <v>1118.6019703360739</v>
      </c>
      <c r="D17">
        <v>1118.0872747869587</v>
      </c>
      <c r="E17" s="5">
        <f t="shared" si="3"/>
        <v>-0.51469554911523119</v>
      </c>
      <c r="F17">
        <f t="shared" si="4"/>
        <v>1118.3446225615162</v>
      </c>
      <c r="G17">
        <f t="shared" si="0"/>
        <v>-0.84930100620389015</v>
      </c>
      <c r="H17">
        <f t="shared" si="1"/>
        <v>1.5373354588941568</v>
      </c>
      <c r="I17">
        <f t="shared" si="2"/>
        <v>0.34401722634513338</v>
      </c>
      <c r="J17">
        <f t="shared" si="5"/>
        <v>0.99953987605711025</v>
      </c>
      <c r="K17">
        <f t="shared" si="6"/>
        <v>0.59768253189699638</v>
      </c>
      <c r="L17">
        <f t="shared" si="7"/>
        <v>0.42771379677468457</v>
      </c>
      <c r="M17">
        <f t="shared" si="8"/>
        <v>4.6521778225525052</v>
      </c>
    </row>
    <row r="18" spans="2:13" x14ac:dyDescent="0.25">
      <c r="B18" s="1">
        <v>17</v>
      </c>
      <c r="C18">
        <v>1118.2096475236299</v>
      </c>
      <c r="D18">
        <v>1118.0125517234701</v>
      </c>
      <c r="E18" s="5">
        <f t="shared" si="3"/>
        <v>-0.19709580015978645</v>
      </c>
      <c r="F18">
        <f t="shared" si="4"/>
        <v>1118.11109962355</v>
      </c>
      <c r="G18">
        <f t="shared" si="0"/>
        <v>-0.84930100620389015</v>
      </c>
      <c r="H18">
        <f t="shared" si="1"/>
        <v>1.5373354588941568</v>
      </c>
      <c r="I18">
        <f t="shared" si="2"/>
        <v>0.34401722634513338</v>
      </c>
      <c r="J18">
        <f t="shared" si="5"/>
        <v>0.99982373985003947</v>
      </c>
      <c r="K18">
        <f t="shared" si="6"/>
        <v>0.82111196688695964</v>
      </c>
      <c r="L18">
        <f t="shared" si="7"/>
        <v>0.42771379677468457</v>
      </c>
      <c r="M18">
        <f t="shared" si="8"/>
        <v>4.6521778225525052</v>
      </c>
    </row>
    <row r="19" spans="2:13" x14ac:dyDescent="0.25">
      <c r="B19" s="1">
        <v>18</v>
      </c>
      <c r="C19">
        <v>1118.3671394593716</v>
      </c>
      <c r="D19">
        <v>1117.8418835277371</v>
      </c>
      <c r="E19" s="5">
        <f t="shared" si="3"/>
        <v>-0.52525593163454687</v>
      </c>
      <c r="F19">
        <f t="shared" si="4"/>
        <v>1118.1045114935544</v>
      </c>
      <c r="G19">
        <f t="shared" si="0"/>
        <v>-0.84930100620389015</v>
      </c>
      <c r="H19">
        <f t="shared" si="1"/>
        <v>1.5373354588941568</v>
      </c>
      <c r="I19">
        <f t="shared" si="2"/>
        <v>0.34401722634513338</v>
      </c>
      <c r="J19">
        <f t="shared" si="5"/>
        <v>0.99953033676231895</v>
      </c>
      <c r="K19">
        <f t="shared" si="6"/>
        <v>0.59140398600756949</v>
      </c>
      <c r="L19">
        <f t="shared" si="7"/>
        <v>0.42771379677468457</v>
      </c>
      <c r="M19">
        <f t="shared" si="8"/>
        <v>4.6521778225525052</v>
      </c>
    </row>
    <row r="20" spans="2:13" x14ac:dyDescent="0.25">
      <c r="B20" s="1">
        <v>19</v>
      </c>
      <c r="C20">
        <v>1118.7661005908358</v>
      </c>
      <c r="D20">
        <v>1118.0513076003551</v>
      </c>
      <c r="E20" s="5">
        <f t="shared" si="3"/>
        <v>-0.71479299048064604</v>
      </c>
      <c r="F20">
        <f t="shared" si="4"/>
        <v>1118.4087040955956</v>
      </c>
      <c r="G20">
        <f t="shared" si="0"/>
        <v>-0.84930100620389015</v>
      </c>
      <c r="H20">
        <f t="shared" si="1"/>
        <v>1.5373354588941568</v>
      </c>
      <c r="I20">
        <f t="shared" si="2"/>
        <v>0.34401722634513338</v>
      </c>
      <c r="J20">
        <f t="shared" si="5"/>
        <v>0.99936108808614854</v>
      </c>
      <c r="K20">
        <f t="shared" si="6"/>
        <v>0.48929338970264991</v>
      </c>
      <c r="L20">
        <f t="shared" si="7"/>
        <v>0.42771379677468457</v>
      </c>
      <c r="M20">
        <f t="shared" si="8"/>
        <v>4.6521778225525052</v>
      </c>
    </row>
    <row r="21" spans="2:13" x14ac:dyDescent="0.25">
      <c r="B21" s="1">
        <v>20</v>
      </c>
      <c r="C21">
        <v>1118.9414605607053</v>
      </c>
      <c r="D21">
        <v>1118.1176555854129</v>
      </c>
      <c r="E21" s="5">
        <f t="shared" si="3"/>
        <v>-0.82380497529243257</v>
      </c>
      <c r="F21">
        <f t="shared" si="4"/>
        <v>1118.529558073059</v>
      </c>
      <c r="G21">
        <f t="shared" si="0"/>
        <v>-0.84930100620389015</v>
      </c>
      <c r="H21">
        <f t="shared" si="1"/>
        <v>1.5373354588941568</v>
      </c>
      <c r="I21">
        <f t="shared" si="2"/>
        <v>0.34401722634513338</v>
      </c>
      <c r="J21">
        <f t="shared" si="5"/>
        <v>0.99926376400881634</v>
      </c>
      <c r="K21">
        <f t="shared" si="6"/>
        <v>0.43875900715155286</v>
      </c>
      <c r="L21">
        <f t="shared" si="7"/>
        <v>0.42771379677468457</v>
      </c>
      <c r="M21">
        <f t="shared" si="8"/>
        <v>4.6521778225525052</v>
      </c>
    </row>
    <row r="22" spans="2:13" x14ac:dyDescent="0.25">
      <c r="B22" s="1">
        <v>21</v>
      </c>
      <c r="C22">
        <v>1118.8683690399453</v>
      </c>
      <c r="D22">
        <v>1118.0091621362399</v>
      </c>
      <c r="E22" s="5">
        <f t="shared" si="3"/>
        <v>-0.85920690370539887</v>
      </c>
      <c r="F22">
        <f t="shared" si="4"/>
        <v>1118.4387655880926</v>
      </c>
      <c r="G22">
        <f t="shared" si="0"/>
        <v>-0.84930100620389015</v>
      </c>
      <c r="H22">
        <f t="shared" si="1"/>
        <v>1.5373354588941568</v>
      </c>
      <c r="I22">
        <f t="shared" si="2"/>
        <v>0.34401722634513338</v>
      </c>
      <c r="J22">
        <f t="shared" si="5"/>
        <v>0.99923207507917788</v>
      </c>
      <c r="K22">
        <f t="shared" si="6"/>
        <v>0.42349782371728217</v>
      </c>
      <c r="L22">
        <f t="shared" si="7"/>
        <v>0.42771379677468457</v>
      </c>
      <c r="M22">
        <f t="shared" si="8"/>
        <v>4.6521778225525052</v>
      </c>
    </row>
    <row r="23" spans="2:13" x14ac:dyDescent="0.25">
      <c r="B23" s="1">
        <v>22</v>
      </c>
      <c r="C23">
        <v>1176.7570318999251</v>
      </c>
      <c r="D23">
        <v>1176.3720680705849</v>
      </c>
      <c r="E23" s="5">
        <f t="shared" si="3"/>
        <v>-0.38496382934022222</v>
      </c>
      <c r="F23">
        <f t="shared" si="4"/>
        <v>1176.5645499852549</v>
      </c>
      <c r="G23">
        <f t="shared" si="0"/>
        <v>-0.84930100620389015</v>
      </c>
      <c r="H23">
        <f t="shared" si="1"/>
        <v>1.5373354588941568</v>
      </c>
      <c r="I23">
        <f t="shared" si="2"/>
        <v>0.34401722634513338</v>
      </c>
      <c r="J23">
        <f t="shared" si="5"/>
        <v>0.99967286039606773</v>
      </c>
      <c r="K23">
        <f t="shared" si="6"/>
        <v>0.68047524899817313</v>
      </c>
      <c r="L23">
        <f t="shared" si="7"/>
        <v>0.42771379677468457</v>
      </c>
      <c r="M23">
        <f t="shared" si="8"/>
        <v>4.6521778225525052</v>
      </c>
    </row>
    <row r="24" spans="2:13" x14ac:dyDescent="0.25">
      <c r="B24" s="1">
        <v>23</v>
      </c>
      <c r="C24">
        <v>1175.8810536487442</v>
      </c>
      <c r="D24">
        <v>1176.5087478393787</v>
      </c>
      <c r="E24" s="5">
        <f t="shared" si="3"/>
        <v>0.62769419063442911</v>
      </c>
      <c r="F24">
        <f t="shared" si="4"/>
        <v>1176.1949007440614</v>
      </c>
      <c r="G24">
        <f t="shared" si="0"/>
        <v>-0.84930100620389015</v>
      </c>
      <c r="H24">
        <f t="shared" si="1"/>
        <v>1.5373354588941568</v>
      </c>
      <c r="I24">
        <f t="shared" si="2"/>
        <v>0.34401722634513338</v>
      </c>
      <c r="J24">
        <f t="shared" si="5"/>
        <v>1.0005338075553531</v>
      </c>
      <c r="K24">
        <f t="shared" si="6"/>
        <v>1.8732861547710218</v>
      </c>
      <c r="L24">
        <f t="shared" si="7"/>
        <v>0.42771379677468457</v>
      </c>
      <c r="M24">
        <f t="shared" si="8"/>
        <v>4.6521778225525052</v>
      </c>
    </row>
    <row r="25" spans="2:13" x14ac:dyDescent="0.25">
      <c r="B25" s="1">
        <v>24</v>
      </c>
      <c r="C25">
        <v>1175.8810536487442</v>
      </c>
      <c r="D25">
        <v>1176.3968656469765</v>
      </c>
      <c r="E25" s="5">
        <f t="shared" si="3"/>
        <v>0.51581199823226598</v>
      </c>
      <c r="F25">
        <f t="shared" si="4"/>
        <v>1176.1389596478602</v>
      </c>
      <c r="G25">
        <f t="shared" si="0"/>
        <v>-0.84930100620389015</v>
      </c>
      <c r="H25">
        <f t="shared" si="1"/>
        <v>1.5373354588941568</v>
      </c>
      <c r="I25">
        <f t="shared" si="2"/>
        <v>0.34401722634513338</v>
      </c>
      <c r="J25">
        <f t="shared" si="5"/>
        <v>1.0004386600129593</v>
      </c>
      <c r="K25">
        <f t="shared" si="6"/>
        <v>1.6749980452011612</v>
      </c>
      <c r="L25">
        <f t="shared" si="7"/>
        <v>0.42771379677468457</v>
      </c>
      <c r="M25">
        <f t="shared" si="8"/>
        <v>4.6521778225525052</v>
      </c>
    </row>
    <row r="26" spans="2:13" x14ac:dyDescent="0.25">
      <c r="B26" s="1">
        <v>25</v>
      </c>
      <c r="C26">
        <v>1176.5159359301529</v>
      </c>
      <c r="D26">
        <v>1176.1791264471763</v>
      </c>
      <c r="E26" s="5">
        <f t="shared" si="3"/>
        <v>-0.33680948297660507</v>
      </c>
      <c r="F26">
        <f t="shared" si="4"/>
        <v>1176.3475311886646</v>
      </c>
      <c r="G26">
        <f t="shared" si="0"/>
        <v>-0.84930100620389015</v>
      </c>
      <c r="H26">
        <f t="shared" si="1"/>
        <v>1.5373354588941568</v>
      </c>
      <c r="I26">
        <f t="shared" si="2"/>
        <v>0.34401722634513338</v>
      </c>
      <c r="J26">
        <f t="shared" si="5"/>
        <v>0.9997137229741726</v>
      </c>
      <c r="K26">
        <f t="shared" si="6"/>
        <v>0.71404486464697692</v>
      </c>
      <c r="L26">
        <f t="shared" si="7"/>
        <v>0.42771379677468457</v>
      </c>
      <c r="M26">
        <f t="shared" si="8"/>
        <v>4.6521778225525052</v>
      </c>
    </row>
    <row r="27" spans="2:13" x14ac:dyDescent="0.25">
      <c r="B27" s="1">
        <v>26</v>
      </c>
      <c r="C27">
        <v>1176.6490203846399</v>
      </c>
      <c r="D27">
        <v>1176.2352168174332</v>
      </c>
      <c r="E27" s="5">
        <f t="shared" si="3"/>
        <v>-0.41380356720674172</v>
      </c>
      <c r="F27">
        <f t="shared" si="4"/>
        <v>1176.4421186010366</v>
      </c>
      <c r="G27">
        <f t="shared" si="0"/>
        <v>-0.84930100620389015</v>
      </c>
      <c r="H27">
        <f t="shared" si="1"/>
        <v>1.5373354588941568</v>
      </c>
      <c r="I27">
        <f t="shared" si="2"/>
        <v>0.34401722634513338</v>
      </c>
      <c r="J27">
        <f t="shared" si="5"/>
        <v>0.99964832030619333</v>
      </c>
      <c r="K27">
        <f t="shared" si="6"/>
        <v>0.66113080628259024</v>
      </c>
      <c r="L27">
        <f t="shared" si="7"/>
        <v>0.42771379677468457</v>
      </c>
      <c r="M27">
        <f t="shared" si="8"/>
        <v>4.6521778225525052</v>
      </c>
    </row>
    <row r="28" spans="2:13" x14ac:dyDescent="0.25">
      <c r="B28" s="1">
        <v>27</v>
      </c>
      <c r="C28">
        <v>1176.0212951549663</v>
      </c>
      <c r="D28">
        <v>1176.1374748195813</v>
      </c>
      <c r="E28" s="5">
        <f t="shared" si="3"/>
        <v>0.11617966461494689</v>
      </c>
      <c r="F28">
        <f t="shared" si="4"/>
        <v>1176.0793849872739</v>
      </c>
      <c r="G28">
        <f t="shared" si="0"/>
        <v>-0.84930100620389015</v>
      </c>
      <c r="H28">
        <f t="shared" si="1"/>
        <v>1.5373354588941568</v>
      </c>
      <c r="I28">
        <f t="shared" si="2"/>
        <v>0.34401722634513338</v>
      </c>
      <c r="J28">
        <f t="shared" si="5"/>
        <v>1.0000987904429057</v>
      </c>
      <c r="K28">
        <f t="shared" si="6"/>
        <v>1.1231976528800958</v>
      </c>
      <c r="L28">
        <f t="shared" si="7"/>
        <v>0.42771379677468457</v>
      </c>
      <c r="M28">
        <f t="shared" si="8"/>
        <v>4.6521778225525052</v>
      </c>
    </row>
    <row r="29" spans="2:13" x14ac:dyDescent="0.25">
      <c r="B29" s="1">
        <v>28</v>
      </c>
      <c r="C29">
        <v>1175.8588420386443</v>
      </c>
      <c r="D29">
        <v>1176.0810252082927</v>
      </c>
      <c r="E29" s="5">
        <f t="shared" si="3"/>
        <v>0.22218316964836049</v>
      </c>
      <c r="F29">
        <f t="shared" si="4"/>
        <v>1175.9699336234685</v>
      </c>
      <c r="G29">
        <f t="shared" si="0"/>
        <v>-0.84930100620389015</v>
      </c>
      <c r="H29">
        <f t="shared" si="1"/>
        <v>1.5373354588941568</v>
      </c>
      <c r="I29">
        <f t="shared" si="2"/>
        <v>0.34401722634513338</v>
      </c>
      <c r="J29">
        <f t="shared" si="5"/>
        <v>1.0001889539472808</v>
      </c>
      <c r="K29">
        <f t="shared" si="6"/>
        <v>1.2488000991912829</v>
      </c>
      <c r="L29">
        <f t="shared" si="7"/>
        <v>0.42771379677468457</v>
      </c>
      <c r="M29">
        <f t="shared" si="8"/>
        <v>4.6521778225525052</v>
      </c>
    </row>
    <row r="30" spans="2:13" x14ac:dyDescent="0.25">
      <c r="B30" s="1">
        <v>29</v>
      </c>
      <c r="C30">
        <v>1176.8786552623856</v>
      </c>
      <c r="D30">
        <v>1176.2192955257815</v>
      </c>
      <c r="E30" s="5">
        <f t="shared" si="3"/>
        <v>-0.65935973660407399</v>
      </c>
      <c r="F30">
        <f t="shared" si="4"/>
        <v>1176.5489753940835</v>
      </c>
      <c r="G30">
        <f t="shared" si="0"/>
        <v>-0.84930100620389015</v>
      </c>
      <c r="H30">
        <f t="shared" si="1"/>
        <v>1.5373354588941568</v>
      </c>
      <c r="I30">
        <f t="shared" si="2"/>
        <v>0.34401722634513338</v>
      </c>
      <c r="J30">
        <f t="shared" si="5"/>
        <v>0.99943973855447565</v>
      </c>
      <c r="K30">
        <f t="shared" si="6"/>
        <v>0.51718236144322149</v>
      </c>
      <c r="L30">
        <f t="shared" si="7"/>
        <v>0.42771379677468457</v>
      </c>
      <c r="M30">
        <f t="shared" si="8"/>
        <v>4.6521778225525052</v>
      </c>
    </row>
    <row r="31" spans="2:13" x14ac:dyDescent="0.25">
      <c r="B31" s="1">
        <v>30</v>
      </c>
      <c r="C31">
        <v>1148.7532577244447</v>
      </c>
      <c r="D31">
        <v>1149.2577645083572</v>
      </c>
      <c r="E31" s="5">
        <f t="shared" si="3"/>
        <v>0.50450678391257497</v>
      </c>
      <c r="F31">
        <f t="shared" si="4"/>
        <v>1149.0055111164011</v>
      </c>
      <c r="G31">
        <f t="shared" si="0"/>
        <v>-0.84930100620389015</v>
      </c>
      <c r="H31">
        <f t="shared" si="1"/>
        <v>1.5373354588941568</v>
      </c>
      <c r="I31">
        <f t="shared" si="2"/>
        <v>0.34401722634513338</v>
      </c>
      <c r="J31">
        <f t="shared" si="5"/>
        <v>1.0004391776741612</v>
      </c>
      <c r="K31">
        <f t="shared" si="6"/>
        <v>1.6561684700532948</v>
      </c>
      <c r="L31">
        <f t="shared" si="7"/>
        <v>0.42771379677468457</v>
      </c>
      <c r="M31">
        <f t="shared" si="8"/>
        <v>4.6521778225525052</v>
      </c>
    </row>
    <row r="32" spans="2:13" x14ac:dyDescent="0.25">
      <c r="B32" s="1">
        <v>31</v>
      </c>
      <c r="C32">
        <v>1148.7750928773328</v>
      </c>
      <c r="D32">
        <v>1149.3001086262645</v>
      </c>
      <c r="E32" s="5">
        <f t="shared" si="3"/>
        <v>0.52501574893176439</v>
      </c>
      <c r="F32">
        <f t="shared" si="4"/>
        <v>1149.0376007517987</v>
      </c>
      <c r="G32">
        <f t="shared" si="0"/>
        <v>-0.84930100620389015</v>
      </c>
      <c r="H32">
        <f t="shared" si="1"/>
        <v>1.5373354588941568</v>
      </c>
      <c r="I32">
        <f t="shared" si="2"/>
        <v>0.34401722634513338</v>
      </c>
      <c r="J32">
        <f t="shared" si="5"/>
        <v>1.0004570222249656</v>
      </c>
      <c r="K32">
        <f t="shared" si="6"/>
        <v>1.6904854715097875</v>
      </c>
      <c r="L32">
        <f t="shared" si="7"/>
        <v>0.42771379677468457</v>
      </c>
      <c r="M32">
        <f t="shared" si="8"/>
        <v>4.6521778225525052</v>
      </c>
    </row>
    <row r="33" spans="2:13" x14ac:dyDescent="0.25">
      <c r="B33" s="1">
        <v>32</v>
      </c>
      <c r="C33">
        <v>1148.7858292240965</v>
      </c>
      <c r="D33">
        <v>1149.3755285636666</v>
      </c>
      <c r="E33" s="5">
        <f t="shared" si="3"/>
        <v>0.58969933957018839</v>
      </c>
      <c r="F33">
        <f t="shared" si="4"/>
        <v>1149.0806788938817</v>
      </c>
      <c r="G33">
        <f t="shared" si="0"/>
        <v>-0.84930100620389015</v>
      </c>
      <c r="H33">
        <f t="shared" si="1"/>
        <v>1.5373354588941568</v>
      </c>
      <c r="I33">
        <f t="shared" si="2"/>
        <v>0.34401722634513338</v>
      </c>
      <c r="J33">
        <f t="shared" si="5"/>
        <v>1.0005133240022368</v>
      </c>
      <c r="K33">
        <f t="shared" si="6"/>
        <v>1.8034461089946316</v>
      </c>
      <c r="L33">
        <f t="shared" si="7"/>
        <v>0.42771379677468457</v>
      </c>
      <c r="M33">
        <f t="shared" si="8"/>
        <v>4.6521778225525052</v>
      </c>
    </row>
    <row r="34" spans="2:13" x14ac:dyDescent="0.25">
      <c r="B34" s="1">
        <v>33</v>
      </c>
      <c r="C34">
        <v>1148.8279226304571</v>
      </c>
      <c r="D34">
        <v>1149.1418029313727</v>
      </c>
      <c r="E34" s="5">
        <f t="shared" si="3"/>
        <v>0.31388030091557084</v>
      </c>
      <c r="F34">
        <f t="shared" si="4"/>
        <v>1148.9848627809149</v>
      </c>
      <c r="G34">
        <f t="shared" ref="G34:G65" si="9">$G$87</f>
        <v>-0.84930100620389015</v>
      </c>
      <c r="H34">
        <f t="shared" ref="H34:H65" si="10">$G$88</f>
        <v>1.5373354588941568</v>
      </c>
      <c r="I34">
        <f t="shared" ref="I34:I65" si="11">$E$83</f>
        <v>0.34401722634513338</v>
      </c>
      <c r="J34">
        <f t="shared" si="5"/>
        <v>1.0002732178551135</v>
      </c>
      <c r="K34">
        <f t="shared" si="6"/>
        <v>1.3687258915054727</v>
      </c>
      <c r="L34">
        <f t="shared" si="7"/>
        <v>0.42771379677468457</v>
      </c>
      <c r="M34">
        <f t="shared" si="8"/>
        <v>4.6521778225525052</v>
      </c>
    </row>
    <row r="35" spans="2:13" x14ac:dyDescent="0.25">
      <c r="B35" s="1">
        <v>34</v>
      </c>
      <c r="C35">
        <v>1148.8292140622275</v>
      </c>
      <c r="D35">
        <v>1149.1750754798709</v>
      </c>
      <c r="E35" s="5">
        <f t="shared" si="3"/>
        <v>0.34586141764339118</v>
      </c>
      <c r="F35">
        <f t="shared" si="4"/>
        <v>1149.0021447710492</v>
      </c>
      <c r="G35">
        <f t="shared" si="9"/>
        <v>-0.84930100620389015</v>
      </c>
      <c r="H35">
        <f t="shared" si="10"/>
        <v>1.5373354588941568</v>
      </c>
      <c r="I35">
        <f t="shared" si="11"/>
        <v>0.34401722634513338</v>
      </c>
      <c r="J35">
        <f t="shared" si="5"/>
        <v>1.0003010555558736</v>
      </c>
      <c r="K35">
        <f t="shared" si="6"/>
        <v>1.4132067567239608</v>
      </c>
      <c r="L35">
        <f t="shared" si="7"/>
        <v>0.42771379677468457</v>
      </c>
      <c r="M35">
        <f t="shared" si="8"/>
        <v>4.6521778225525052</v>
      </c>
    </row>
    <row r="36" spans="2:13" x14ac:dyDescent="0.25">
      <c r="B36" s="1">
        <v>35</v>
      </c>
      <c r="C36">
        <v>1148.7958774824035</v>
      </c>
      <c r="D36">
        <v>1149.2146264982125</v>
      </c>
      <c r="E36" s="5">
        <f t="shared" si="3"/>
        <v>0.41874901580899859</v>
      </c>
      <c r="F36">
        <f t="shared" si="4"/>
        <v>1149.0052519903079</v>
      </c>
      <c r="G36">
        <f t="shared" si="9"/>
        <v>-0.84930100620389015</v>
      </c>
      <c r="H36">
        <f t="shared" si="10"/>
        <v>1.5373354588941568</v>
      </c>
      <c r="I36">
        <f t="shared" si="11"/>
        <v>0.34401722634513338</v>
      </c>
      <c r="J36">
        <f t="shared" si="5"/>
        <v>1.0003645112452237</v>
      </c>
      <c r="K36">
        <f t="shared" si="6"/>
        <v>1.5200587961823755</v>
      </c>
      <c r="L36">
        <f t="shared" si="7"/>
        <v>0.42771379677468457</v>
      </c>
      <c r="M36">
        <f t="shared" si="8"/>
        <v>4.6521778225525052</v>
      </c>
    </row>
    <row r="37" spans="2:13" x14ac:dyDescent="0.25">
      <c r="B37" s="1">
        <v>36</v>
      </c>
      <c r="C37">
        <v>1148.8389915044872</v>
      </c>
      <c r="D37">
        <v>1149.1792529205989</v>
      </c>
      <c r="E37" s="5">
        <f t="shared" si="3"/>
        <v>0.3402614161116162</v>
      </c>
      <c r="F37">
        <f t="shared" si="4"/>
        <v>1149.0091222125429</v>
      </c>
      <c r="G37">
        <f t="shared" si="9"/>
        <v>-0.84930100620389015</v>
      </c>
      <c r="H37">
        <f t="shared" si="10"/>
        <v>1.5373354588941568</v>
      </c>
      <c r="I37">
        <f t="shared" si="11"/>
        <v>0.34401722634513338</v>
      </c>
      <c r="J37">
        <f t="shared" si="5"/>
        <v>1.0002961785059767</v>
      </c>
      <c r="K37">
        <f t="shared" si="6"/>
        <v>1.4053149145098505</v>
      </c>
      <c r="L37">
        <f t="shared" si="7"/>
        <v>0.42771379677468457</v>
      </c>
      <c r="M37">
        <f t="shared" si="8"/>
        <v>4.6521778225525052</v>
      </c>
    </row>
    <row r="38" spans="2:13" x14ac:dyDescent="0.25">
      <c r="B38" s="1">
        <v>37</v>
      </c>
      <c r="C38">
        <v>1148.8024288131846</v>
      </c>
      <c r="D38">
        <v>1149.2075405308244</v>
      </c>
      <c r="E38" s="5">
        <f t="shared" si="3"/>
        <v>0.40511171763978382</v>
      </c>
      <c r="F38">
        <f t="shared" si="4"/>
        <v>1149.0049846720044</v>
      </c>
      <c r="G38">
        <f t="shared" si="9"/>
        <v>-0.84930100620389015</v>
      </c>
      <c r="H38">
        <f t="shared" si="10"/>
        <v>1.5373354588941568</v>
      </c>
      <c r="I38">
        <f t="shared" si="11"/>
        <v>0.34401722634513338</v>
      </c>
      <c r="J38">
        <f t="shared" si="5"/>
        <v>1.0003526382844248</v>
      </c>
      <c r="K38">
        <f t="shared" si="6"/>
        <v>1.4994700079500143</v>
      </c>
      <c r="L38">
        <f t="shared" si="7"/>
        <v>0.42771379677468457</v>
      </c>
      <c r="M38">
        <f t="shared" si="8"/>
        <v>4.6521778225525052</v>
      </c>
    </row>
    <row r="39" spans="2:13" x14ac:dyDescent="0.25">
      <c r="B39" s="1">
        <v>38</v>
      </c>
      <c r="C39">
        <v>1163.5865933730684</v>
      </c>
      <c r="D39">
        <v>1164.1973258770763</v>
      </c>
      <c r="E39" s="5">
        <f t="shared" si="3"/>
        <v>0.61073250400795587</v>
      </c>
      <c r="F39">
        <f t="shared" si="4"/>
        <v>1163.8919596250723</v>
      </c>
      <c r="G39">
        <f t="shared" si="9"/>
        <v>-0.84930100620389015</v>
      </c>
      <c r="H39">
        <f t="shared" si="10"/>
        <v>1.5373354588941568</v>
      </c>
      <c r="I39">
        <f t="shared" si="11"/>
        <v>0.34401722634513338</v>
      </c>
      <c r="J39">
        <f t="shared" si="5"/>
        <v>1.0005248706950443</v>
      </c>
      <c r="K39">
        <f t="shared" si="6"/>
        <v>1.8417800160310815</v>
      </c>
      <c r="L39">
        <f t="shared" si="7"/>
        <v>0.42771379677468457</v>
      </c>
      <c r="M39">
        <f t="shared" si="8"/>
        <v>4.6521778225525052</v>
      </c>
    </row>
    <row r="40" spans="2:13" x14ac:dyDescent="0.25">
      <c r="B40" s="1">
        <v>39</v>
      </c>
      <c r="C40">
        <v>1163.5696838157235</v>
      </c>
      <c r="D40">
        <v>1164.1209438943572</v>
      </c>
      <c r="E40" s="5">
        <f t="shared" si="3"/>
        <v>0.55126007863373161</v>
      </c>
      <c r="F40">
        <f t="shared" si="4"/>
        <v>1163.8453138550403</v>
      </c>
      <c r="G40">
        <f t="shared" si="9"/>
        <v>-0.84930100620389015</v>
      </c>
      <c r="H40">
        <f t="shared" si="10"/>
        <v>1.5373354588941568</v>
      </c>
      <c r="I40">
        <f t="shared" si="11"/>
        <v>0.34401722634513338</v>
      </c>
      <c r="J40">
        <f t="shared" si="5"/>
        <v>1.0004737662782912</v>
      </c>
      <c r="K40">
        <f t="shared" si="6"/>
        <v>1.7354384295681897</v>
      </c>
      <c r="L40">
        <f t="shared" si="7"/>
        <v>0.42771379677468457</v>
      </c>
      <c r="M40">
        <f t="shared" si="8"/>
        <v>4.6521778225525052</v>
      </c>
    </row>
    <row r="41" spans="2:13" x14ac:dyDescent="0.25">
      <c r="B41" s="1">
        <v>40</v>
      </c>
      <c r="C41">
        <v>1163.4978747906605</v>
      </c>
      <c r="D41">
        <v>1164.2563023954651</v>
      </c>
      <c r="E41" s="5">
        <f t="shared" si="3"/>
        <v>0.75842760480463767</v>
      </c>
      <c r="F41">
        <f t="shared" si="4"/>
        <v>1163.8770885930628</v>
      </c>
      <c r="G41">
        <f t="shared" si="9"/>
        <v>-0.84930100620389015</v>
      </c>
      <c r="H41">
        <f t="shared" si="10"/>
        <v>1.5373354588941568</v>
      </c>
      <c r="I41">
        <f t="shared" si="11"/>
        <v>0.34401722634513338</v>
      </c>
      <c r="J41">
        <f t="shared" si="5"/>
        <v>1.0006518513022133</v>
      </c>
      <c r="K41">
        <f t="shared" si="6"/>
        <v>2.1349166472219814</v>
      </c>
      <c r="L41">
        <f t="shared" si="7"/>
        <v>0.42771379677468457</v>
      </c>
      <c r="M41">
        <f t="shared" si="8"/>
        <v>4.6521778225525052</v>
      </c>
    </row>
    <row r="42" spans="2:13" x14ac:dyDescent="0.25">
      <c r="B42" s="1">
        <v>41</v>
      </c>
      <c r="C42">
        <v>1164.1217267384609</v>
      </c>
      <c r="D42">
        <v>1164.403144365489</v>
      </c>
      <c r="E42" s="5">
        <f t="shared" si="3"/>
        <v>0.28141762702807682</v>
      </c>
      <c r="F42">
        <f t="shared" si="4"/>
        <v>1164.2624355519749</v>
      </c>
      <c r="G42">
        <f t="shared" si="9"/>
        <v>-0.84930100620389015</v>
      </c>
      <c r="H42">
        <f t="shared" si="10"/>
        <v>1.5373354588941568</v>
      </c>
      <c r="I42">
        <f t="shared" si="11"/>
        <v>0.34401722634513338</v>
      </c>
      <c r="J42">
        <f t="shared" si="5"/>
        <v>1.0002417424403001</v>
      </c>
      <c r="K42">
        <f t="shared" si="6"/>
        <v>1.3250068470742973</v>
      </c>
      <c r="L42">
        <f t="shared" si="7"/>
        <v>0.42771379677468457</v>
      </c>
      <c r="M42">
        <f t="shared" si="8"/>
        <v>4.6521778225525052</v>
      </c>
    </row>
    <row r="43" spans="2:13" x14ac:dyDescent="0.25">
      <c r="B43" s="1">
        <v>42</v>
      </c>
      <c r="C43">
        <v>1163.5775994718028</v>
      </c>
      <c r="D43">
        <v>1163.9324872845516</v>
      </c>
      <c r="E43" s="5">
        <f t="shared" si="3"/>
        <v>0.35488781274875691</v>
      </c>
      <c r="F43">
        <f t="shared" si="4"/>
        <v>1163.7550433781771</v>
      </c>
      <c r="G43">
        <f t="shared" si="9"/>
        <v>-0.84930100620389015</v>
      </c>
      <c r="H43">
        <f t="shared" si="10"/>
        <v>1.5373354588941568</v>
      </c>
      <c r="I43">
        <f t="shared" si="11"/>
        <v>0.34401722634513338</v>
      </c>
      <c r="J43">
        <f t="shared" si="5"/>
        <v>1.0003049971165738</v>
      </c>
      <c r="K43">
        <f t="shared" si="6"/>
        <v>1.4260206639687047</v>
      </c>
      <c r="L43">
        <f t="shared" si="7"/>
        <v>0.42771379677468457</v>
      </c>
      <c r="M43">
        <f t="shared" si="8"/>
        <v>4.6521778225525052</v>
      </c>
    </row>
    <row r="44" spans="2:13" x14ac:dyDescent="0.25">
      <c r="B44" s="1">
        <v>43</v>
      </c>
      <c r="C44">
        <v>1163.3473119986797</v>
      </c>
      <c r="D44">
        <v>1163.9637055519058</v>
      </c>
      <c r="E44" s="5">
        <f t="shared" si="3"/>
        <v>0.61639355322608935</v>
      </c>
      <c r="F44">
        <f t="shared" si="4"/>
        <v>1163.6555087752927</v>
      </c>
      <c r="G44">
        <f t="shared" si="9"/>
        <v>-0.84930100620389015</v>
      </c>
      <c r="H44">
        <f t="shared" si="10"/>
        <v>1.5373354588941568</v>
      </c>
      <c r="I44">
        <f t="shared" si="11"/>
        <v>0.34401722634513338</v>
      </c>
      <c r="J44">
        <f t="shared" si="5"/>
        <v>1.0005298448252458</v>
      </c>
      <c r="K44">
        <f t="shared" si="6"/>
        <v>1.8522359913222264</v>
      </c>
      <c r="L44">
        <f t="shared" si="7"/>
        <v>0.42771379677468457</v>
      </c>
      <c r="M44">
        <f t="shared" si="8"/>
        <v>4.6521778225525052</v>
      </c>
    </row>
    <row r="45" spans="2:13" x14ac:dyDescent="0.25">
      <c r="B45" s="1">
        <v>44</v>
      </c>
      <c r="C45">
        <v>1163.633053400577</v>
      </c>
      <c r="D45">
        <v>1164.3186766670781</v>
      </c>
      <c r="E45" s="5">
        <f t="shared" si="3"/>
        <v>0.68562326650112482</v>
      </c>
      <c r="F45">
        <f t="shared" si="4"/>
        <v>1163.9758650338276</v>
      </c>
      <c r="G45">
        <f t="shared" si="9"/>
        <v>-0.84930100620389015</v>
      </c>
      <c r="H45">
        <f t="shared" si="10"/>
        <v>1.5373354588941568</v>
      </c>
      <c r="I45">
        <f t="shared" si="11"/>
        <v>0.34401722634513338</v>
      </c>
      <c r="J45">
        <f t="shared" si="5"/>
        <v>1.0005892091707926</v>
      </c>
      <c r="K45">
        <f t="shared" si="6"/>
        <v>1.9850086394573137</v>
      </c>
      <c r="L45">
        <f t="shared" si="7"/>
        <v>0.42771379677468457</v>
      </c>
      <c r="M45">
        <f t="shared" si="8"/>
        <v>4.6521778225525052</v>
      </c>
    </row>
    <row r="46" spans="2:13" x14ac:dyDescent="0.25">
      <c r="B46" s="1">
        <v>45</v>
      </c>
      <c r="C46">
        <v>1163.5629881850712</v>
      </c>
      <c r="D46">
        <v>1164.3314751345099</v>
      </c>
      <c r="E46" s="5">
        <f t="shared" si="3"/>
        <v>0.76848694943873852</v>
      </c>
      <c r="F46">
        <f t="shared" si="4"/>
        <v>1163.9472316597905</v>
      </c>
      <c r="G46">
        <f t="shared" si="9"/>
        <v>-0.84930100620389015</v>
      </c>
      <c r="H46">
        <f t="shared" si="10"/>
        <v>1.5373354588941568</v>
      </c>
      <c r="I46">
        <f t="shared" si="11"/>
        <v>0.34401722634513338</v>
      </c>
      <c r="J46">
        <f t="shared" si="5"/>
        <v>1.0006604601188265</v>
      </c>
      <c r="K46">
        <f t="shared" si="6"/>
        <v>2.1565008891962498</v>
      </c>
      <c r="L46">
        <f t="shared" si="7"/>
        <v>0.42771379677468457</v>
      </c>
      <c r="M46">
        <f t="shared" si="8"/>
        <v>4.6521778225525052</v>
      </c>
    </row>
    <row r="47" spans="2:13" x14ac:dyDescent="0.25">
      <c r="B47" s="1">
        <v>46</v>
      </c>
      <c r="C47">
        <v>1163.5296802695418</v>
      </c>
      <c r="D47">
        <v>1164.217231704562</v>
      </c>
      <c r="E47" s="5">
        <f t="shared" si="3"/>
        <v>0.68755143502016836</v>
      </c>
      <c r="F47">
        <f t="shared" si="4"/>
        <v>1163.8734559870518</v>
      </c>
      <c r="G47">
        <f t="shared" si="9"/>
        <v>-0.84930100620389015</v>
      </c>
      <c r="H47">
        <f t="shared" si="10"/>
        <v>1.5373354588941568</v>
      </c>
      <c r="I47">
        <f t="shared" si="11"/>
        <v>0.34401722634513338</v>
      </c>
      <c r="J47">
        <f t="shared" si="5"/>
        <v>1.0005909186904978</v>
      </c>
      <c r="K47">
        <f t="shared" si="6"/>
        <v>1.988839762964858</v>
      </c>
      <c r="L47">
        <f t="shared" si="7"/>
        <v>0.42771379677468457</v>
      </c>
      <c r="M47">
        <f t="shared" si="8"/>
        <v>4.6521778225525052</v>
      </c>
    </row>
    <row r="48" spans="2:13" x14ac:dyDescent="0.25">
      <c r="B48" s="1">
        <v>47</v>
      </c>
      <c r="C48">
        <v>1153.552906783008</v>
      </c>
      <c r="D48">
        <v>1154.1162520302644</v>
      </c>
      <c r="E48" s="5">
        <f t="shared" si="3"/>
        <v>0.56334524725639312</v>
      </c>
      <c r="F48">
        <f t="shared" si="4"/>
        <v>1153.8345794066363</v>
      </c>
      <c r="G48">
        <f t="shared" si="9"/>
        <v>-0.84930100620389015</v>
      </c>
      <c r="H48">
        <f t="shared" si="10"/>
        <v>1.5373354588941568</v>
      </c>
      <c r="I48">
        <f t="shared" si="11"/>
        <v>0.34401722634513338</v>
      </c>
      <c r="J48">
        <f t="shared" si="5"/>
        <v>1.0004883566622249</v>
      </c>
      <c r="K48">
        <f t="shared" si="6"/>
        <v>1.756538739213783</v>
      </c>
      <c r="L48">
        <f t="shared" si="7"/>
        <v>0.42771379677468457</v>
      </c>
      <c r="M48">
        <f t="shared" si="8"/>
        <v>4.6521778225525052</v>
      </c>
    </row>
    <row r="49" spans="2:13" x14ac:dyDescent="0.25">
      <c r="B49" s="1">
        <v>48</v>
      </c>
      <c r="C49">
        <v>1153.6627928988667</v>
      </c>
      <c r="D49">
        <v>1154.4847492012516</v>
      </c>
      <c r="E49" s="5">
        <f t="shared" si="3"/>
        <v>0.82195630238493322</v>
      </c>
      <c r="F49">
        <f t="shared" si="4"/>
        <v>1154.0737710500591</v>
      </c>
      <c r="G49">
        <f t="shared" si="9"/>
        <v>-0.84930100620389015</v>
      </c>
      <c r="H49">
        <f t="shared" si="10"/>
        <v>1.5373354588941568</v>
      </c>
      <c r="I49">
        <f t="shared" si="11"/>
        <v>0.34401722634513338</v>
      </c>
      <c r="J49">
        <f t="shared" si="5"/>
        <v>1.0007124753502015</v>
      </c>
      <c r="K49">
        <f t="shared" si="6"/>
        <v>2.2749459693507115</v>
      </c>
      <c r="L49">
        <f t="shared" si="7"/>
        <v>0.42771379677468457</v>
      </c>
      <c r="M49">
        <f t="shared" si="8"/>
        <v>4.6521778225525052</v>
      </c>
    </row>
    <row r="50" spans="2:13" x14ac:dyDescent="0.25">
      <c r="B50" s="1">
        <v>49</v>
      </c>
      <c r="C50">
        <v>1153.6784852476192</v>
      </c>
      <c r="D50">
        <v>1154.2521839321466</v>
      </c>
      <c r="E50" s="5">
        <f t="shared" si="3"/>
        <v>0.57369868452747141</v>
      </c>
      <c r="F50">
        <f t="shared" si="4"/>
        <v>1153.9653345898828</v>
      </c>
      <c r="G50">
        <f t="shared" si="9"/>
        <v>-0.84930100620389015</v>
      </c>
      <c r="H50">
        <f t="shared" si="10"/>
        <v>1.5373354588941568</v>
      </c>
      <c r="I50">
        <f t="shared" si="11"/>
        <v>0.34401722634513338</v>
      </c>
      <c r="J50">
        <f t="shared" si="5"/>
        <v>1.0004972777874108</v>
      </c>
      <c r="K50">
        <f t="shared" si="6"/>
        <v>1.7748194235261003</v>
      </c>
      <c r="L50">
        <f t="shared" si="7"/>
        <v>0.42771379677468457</v>
      </c>
      <c r="M50">
        <f t="shared" si="8"/>
        <v>4.6521778225525052</v>
      </c>
    </row>
    <row r="51" spans="2:13" x14ac:dyDescent="0.25">
      <c r="B51" s="1">
        <v>50</v>
      </c>
      <c r="C51">
        <v>1153.4544480849106</v>
      </c>
      <c r="D51">
        <v>1154.145188983339</v>
      </c>
      <c r="E51" s="5">
        <f t="shared" si="3"/>
        <v>0.69074089842843023</v>
      </c>
      <c r="F51">
        <f t="shared" si="4"/>
        <v>1153.7998185341248</v>
      </c>
      <c r="G51">
        <f t="shared" si="9"/>
        <v>-0.84930100620389015</v>
      </c>
      <c r="H51">
        <f t="shared" si="10"/>
        <v>1.5373354588941568</v>
      </c>
      <c r="I51">
        <f t="shared" si="11"/>
        <v>0.34401722634513338</v>
      </c>
      <c r="J51">
        <f t="shared" si="5"/>
        <v>1.0005988454070078</v>
      </c>
      <c r="K51">
        <f t="shared" si="6"/>
        <v>1.995193221289179</v>
      </c>
      <c r="L51">
        <f t="shared" si="7"/>
        <v>0.42771379677468457</v>
      </c>
      <c r="M51">
        <f t="shared" si="8"/>
        <v>4.6521778225525052</v>
      </c>
    </row>
    <row r="52" spans="2:13" x14ac:dyDescent="0.25">
      <c r="B52" s="1">
        <v>51</v>
      </c>
      <c r="C52">
        <v>1153.4750653353208</v>
      </c>
      <c r="D52">
        <v>1154.1173116767438</v>
      </c>
      <c r="E52" s="5">
        <f t="shared" si="3"/>
        <v>0.64224634142306058</v>
      </c>
      <c r="F52">
        <f t="shared" si="4"/>
        <v>1153.7961885060322</v>
      </c>
      <c r="G52">
        <f t="shared" si="9"/>
        <v>-0.84930100620389015</v>
      </c>
      <c r="H52">
        <f t="shared" si="10"/>
        <v>1.5373354588941568</v>
      </c>
      <c r="I52">
        <f t="shared" si="11"/>
        <v>0.34401722634513338</v>
      </c>
      <c r="J52">
        <f t="shared" si="5"/>
        <v>1.0005567925659808</v>
      </c>
      <c r="K52">
        <f t="shared" si="6"/>
        <v>1.9007458113154758</v>
      </c>
      <c r="L52">
        <f t="shared" si="7"/>
        <v>0.42771379677468457</v>
      </c>
      <c r="M52">
        <f t="shared" si="8"/>
        <v>4.6521778225525052</v>
      </c>
    </row>
    <row r="53" spans="2:13" x14ac:dyDescent="0.25">
      <c r="B53" s="1">
        <v>52</v>
      </c>
      <c r="C53">
        <v>1153.6558296678973</v>
      </c>
      <c r="D53">
        <v>1154.1165339556533</v>
      </c>
      <c r="E53" s="5">
        <f t="shared" si="3"/>
        <v>0.46070428775601613</v>
      </c>
      <c r="F53">
        <f t="shared" si="4"/>
        <v>1153.8861818117753</v>
      </c>
      <c r="G53">
        <f t="shared" si="9"/>
        <v>-0.84930100620389015</v>
      </c>
      <c r="H53">
        <f t="shared" si="10"/>
        <v>1.5373354588941568</v>
      </c>
      <c r="I53">
        <f t="shared" si="11"/>
        <v>0.34401722634513338</v>
      </c>
      <c r="J53">
        <f t="shared" si="5"/>
        <v>1.0003993429200533</v>
      </c>
      <c r="K53">
        <f t="shared" si="6"/>
        <v>1.5851900218661577</v>
      </c>
      <c r="L53">
        <f t="shared" si="7"/>
        <v>0.42771379677468457</v>
      </c>
      <c r="M53">
        <f t="shared" si="8"/>
        <v>4.6521778225525052</v>
      </c>
    </row>
    <row r="54" spans="2:13" x14ac:dyDescent="0.25">
      <c r="B54" s="1">
        <v>53</v>
      </c>
      <c r="C54">
        <v>1153.4395426981223</v>
      </c>
      <c r="D54">
        <v>1154.4375099819788</v>
      </c>
      <c r="E54" s="5">
        <f t="shared" si="3"/>
        <v>0.99796728385649658</v>
      </c>
      <c r="F54">
        <f t="shared" si="4"/>
        <v>1153.9385263400504</v>
      </c>
      <c r="G54">
        <f t="shared" si="9"/>
        <v>-0.84930100620389015</v>
      </c>
      <c r="H54">
        <f t="shared" si="10"/>
        <v>1.5373354588941568</v>
      </c>
      <c r="I54">
        <f t="shared" si="11"/>
        <v>0.34401722634513338</v>
      </c>
      <c r="J54">
        <f t="shared" si="5"/>
        <v>1.0008652098761259</v>
      </c>
      <c r="K54">
        <f t="shared" si="6"/>
        <v>2.7127619451823177</v>
      </c>
      <c r="L54">
        <f t="shared" si="7"/>
        <v>0.42771379677468457</v>
      </c>
      <c r="M54">
        <f t="shared" si="8"/>
        <v>4.6521778225525052</v>
      </c>
    </row>
    <row r="55" spans="2:13" x14ac:dyDescent="0.25">
      <c r="B55" s="1">
        <v>54</v>
      </c>
      <c r="C55">
        <v>1153.5542461544624</v>
      </c>
      <c r="D55">
        <v>1154.1864366375082</v>
      </c>
      <c r="E55" s="5">
        <f t="shared" si="3"/>
        <v>0.63219048304586067</v>
      </c>
      <c r="F55">
        <f t="shared" si="4"/>
        <v>1153.8703413959852</v>
      </c>
      <c r="G55">
        <f t="shared" si="9"/>
        <v>-0.84930100620389015</v>
      </c>
      <c r="H55">
        <f t="shared" si="10"/>
        <v>1.5373354588941568</v>
      </c>
      <c r="I55">
        <f t="shared" si="11"/>
        <v>0.34401722634513338</v>
      </c>
      <c r="J55">
        <f t="shared" si="5"/>
        <v>1.0005480370647097</v>
      </c>
      <c r="K55">
        <f t="shared" si="6"/>
        <v>1.881727961286366</v>
      </c>
      <c r="L55">
        <f t="shared" si="7"/>
        <v>0.42771379677468457</v>
      </c>
      <c r="M55">
        <f t="shared" si="8"/>
        <v>4.6521778225525052</v>
      </c>
    </row>
    <row r="56" spans="2:13" x14ac:dyDescent="0.25">
      <c r="B56" s="1">
        <v>55</v>
      </c>
      <c r="C56">
        <v>1153.4721007052649</v>
      </c>
      <c r="D56">
        <v>1154.2509412526695</v>
      </c>
      <c r="E56" s="5">
        <f t="shared" si="3"/>
        <v>0.77884054740457032</v>
      </c>
      <c r="F56">
        <f t="shared" si="4"/>
        <v>1153.8615209789673</v>
      </c>
      <c r="G56">
        <f t="shared" si="9"/>
        <v>-0.84930100620389015</v>
      </c>
      <c r="H56">
        <f t="shared" si="10"/>
        <v>1.5373354588941568</v>
      </c>
      <c r="I56">
        <f t="shared" si="11"/>
        <v>0.34401722634513338</v>
      </c>
      <c r="J56">
        <f t="shared" si="5"/>
        <v>1.000675214031556</v>
      </c>
      <c r="K56">
        <f t="shared" si="6"/>
        <v>2.1789444175612256</v>
      </c>
      <c r="L56">
        <f t="shared" si="7"/>
        <v>0.42771379677468457</v>
      </c>
      <c r="M56">
        <f t="shared" si="8"/>
        <v>4.6521778225525052</v>
      </c>
    </row>
    <row r="57" spans="2:13" x14ac:dyDescent="0.25">
      <c r="B57" s="1">
        <v>56</v>
      </c>
      <c r="C57">
        <v>1098.3504345032029</v>
      </c>
      <c r="D57">
        <v>1099.157683473702</v>
      </c>
      <c r="E57" s="5">
        <f t="shared" si="3"/>
        <v>0.80724897049913125</v>
      </c>
      <c r="F57">
        <f t="shared" si="4"/>
        <v>1098.7540589884525</v>
      </c>
      <c r="G57">
        <f t="shared" si="9"/>
        <v>-0.84930100620389015</v>
      </c>
      <c r="H57">
        <f t="shared" si="10"/>
        <v>1.5373354588941568</v>
      </c>
      <c r="I57">
        <f t="shared" si="11"/>
        <v>0.34401722634513338</v>
      </c>
      <c r="J57">
        <f t="shared" si="5"/>
        <v>1.0007349648574266</v>
      </c>
      <c r="K57">
        <f t="shared" si="6"/>
        <v>2.2417324239622967</v>
      </c>
      <c r="L57">
        <f t="shared" si="7"/>
        <v>0.42771379677468457</v>
      </c>
      <c r="M57">
        <f t="shared" si="8"/>
        <v>4.6521778225525052</v>
      </c>
    </row>
    <row r="58" spans="2:13" x14ac:dyDescent="0.25">
      <c r="B58" s="1">
        <v>57</v>
      </c>
      <c r="C58">
        <v>1098.3635927431112</v>
      </c>
      <c r="D58">
        <v>1099.1396430190707</v>
      </c>
      <c r="E58" s="5">
        <f t="shared" si="3"/>
        <v>0.7760502759595056</v>
      </c>
      <c r="F58">
        <f t="shared" si="4"/>
        <v>1098.7516178810911</v>
      </c>
      <c r="G58">
        <f t="shared" si="9"/>
        <v>-0.84930100620389015</v>
      </c>
      <c r="H58">
        <f t="shared" si="10"/>
        <v>1.5373354588941568</v>
      </c>
      <c r="I58">
        <f t="shared" si="11"/>
        <v>0.34401722634513338</v>
      </c>
      <c r="J58">
        <f t="shared" si="5"/>
        <v>1.0007065513470101</v>
      </c>
      <c r="K58">
        <f t="shared" si="6"/>
        <v>2.1728730454996823</v>
      </c>
      <c r="L58">
        <f t="shared" si="7"/>
        <v>0.42771379677468457</v>
      </c>
      <c r="M58">
        <f t="shared" si="8"/>
        <v>4.6521778225525052</v>
      </c>
    </row>
    <row r="59" spans="2:13" x14ac:dyDescent="0.25">
      <c r="B59" s="1">
        <v>58</v>
      </c>
      <c r="C59">
        <v>1098.3595520742883</v>
      </c>
      <c r="D59">
        <v>1099.2728904136734</v>
      </c>
      <c r="E59" s="5">
        <f t="shared" si="3"/>
        <v>0.91333833938506359</v>
      </c>
      <c r="F59">
        <f t="shared" si="4"/>
        <v>1098.8162212439809</v>
      </c>
      <c r="G59">
        <f t="shared" si="9"/>
        <v>-0.84930100620389015</v>
      </c>
      <c r="H59">
        <f t="shared" si="10"/>
        <v>1.5373354588941568</v>
      </c>
      <c r="I59">
        <f t="shared" si="11"/>
        <v>0.34401722634513338</v>
      </c>
      <c r="J59">
        <f t="shared" si="5"/>
        <v>1.0008315476818681</v>
      </c>
      <c r="K59">
        <f t="shared" si="6"/>
        <v>2.4926299038390733</v>
      </c>
      <c r="L59">
        <f t="shared" si="7"/>
        <v>0.42771379677468457</v>
      </c>
      <c r="M59">
        <f t="shared" si="8"/>
        <v>4.6521778225525052</v>
      </c>
    </row>
    <row r="60" spans="2:13" x14ac:dyDescent="0.25">
      <c r="B60" s="1">
        <v>59</v>
      </c>
      <c r="C60">
        <v>1098.4326493526712</v>
      </c>
      <c r="D60">
        <v>1099.2194612667279</v>
      </c>
      <c r="E60" s="5">
        <f t="shared" si="3"/>
        <v>0.7868119140566705</v>
      </c>
      <c r="F60">
        <f t="shared" si="4"/>
        <v>1098.8260553096995</v>
      </c>
      <c r="G60">
        <f t="shared" si="9"/>
        <v>-0.84930100620389015</v>
      </c>
      <c r="H60">
        <f t="shared" si="10"/>
        <v>1.5373354588941568</v>
      </c>
      <c r="I60">
        <f t="shared" si="11"/>
        <v>0.34401722634513338</v>
      </c>
      <c r="J60">
        <f t="shared" si="5"/>
        <v>1.0007163041944542</v>
      </c>
      <c r="K60">
        <f t="shared" si="6"/>
        <v>2.1963829947333458</v>
      </c>
      <c r="L60">
        <f t="shared" si="7"/>
        <v>0.42771379677468457</v>
      </c>
      <c r="M60">
        <f t="shared" si="8"/>
        <v>4.6521778225525052</v>
      </c>
    </row>
    <row r="61" spans="2:13" x14ac:dyDescent="0.25">
      <c r="B61" s="1">
        <v>60</v>
      </c>
      <c r="C61">
        <v>1098.369008341479</v>
      </c>
      <c r="D61">
        <v>1099.2289375569474</v>
      </c>
      <c r="E61" s="5">
        <f t="shared" si="3"/>
        <v>0.85992921546835532</v>
      </c>
      <c r="F61">
        <f t="shared" si="4"/>
        <v>1098.7989729492133</v>
      </c>
      <c r="G61">
        <f t="shared" si="9"/>
        <v>-0.84930100620389015</v>
      </c>
      <c r="H61">
        <f t="shared" si="10"/>
        <v>1.5373354588941568</v>
      </c>
      <c r="I61">
        <f t="shared" si="11"/>
        <v>0.34401722634513338</v>
      </c>
      <c r="J61">
        <f t="shared" si="5"/>
        <v>1.0007829146752483</v>
      </c>
      <c r="K61">
        <f t="shared" si="6"/>
        <v>2.3629934244029993</v>
      </c>
      <c r="L61">
        <f t="shared" si="7"/>
        <v>0.42771379677468457</v>
      </c>
      <c r="M61">
        <f t="shared" si="8"/>
        <v>4.6521778225525052</v>
      </c>
    </row>
    <row r="62" spans="2:13" x14ac:dyDescent="0.25">
      <c r="B62" s="1">
        <v>61</v>
      </c>
      <c r="C62">
        <v>1098.3250639253631</v>
      </c>
      <c r="D62">
        <v>1099.2910918739453</v>
      </c>
      <c r="E62" s="5">
        <f t="shared" si="3"/>
        <v>0.96602794858222296</v>
      </c>
      <c r="F62">
        <f t="shared" si="4"/>
        <v>1098.8080778996541</v>
      </c>
      <c r="G62">
        <f t="shared" si="9"/>
        <v>-0.84930100620389015</v>
      </c>
      <c r="H62">
        <f t="shared" si="10"/>
        <v>1.5373354588941568</v>
      </c>
      <c r="I62">
        <f t="shared" si="11"/>
        <v>0.34401722634513338</v>
      </c>
      <c r="J62">
        <f t="shared" si="5"/>
        <v>1.0008795464842892</v>
      </c>
      <c r="K62">
        <f t="shared" si="6"/>
        <v>2.6274871904780488</v>
      </c>
      <c r="L62">
        <f t="shared" si="7"/>
        <v>0.42771379677468457</v>
      </c>
      <c r="M62">
        <f t="shared" si="8"/>
        <v>4.6521778225525052</v>
      </c>
    </row>
    <row r="63" spans="2:13" x14ac:dyDescent="0.25">
      <c r="B63" s="1">
        <v>62</v>
      </c>
      <c r="C63">
        <v>1098.3358820204635</v>
      </c>
      <c r="D63">
        <v>1099.3656798820848</v>
      </c>
      <c r="E63" s="5">
        <f t="shared" si="3"/>
        <v>1.0297978616213186</v>
      </c>
      <c r="F63">
        <f t="shared" si="4"/>
        <v>1098.8507809512741</v>
      </c>
      <c r="G63">
        <f t="shared" si="9"/>
        <v>-0.84930100620389015</v>
      </c>
      <c r="H63">
        <f t="shared" si="10"/>
        <v>1.5373354588941568</v>
      </c>
      <c r="I63">
        <f t="shared" si="11"/>
        <v>0.34401722634513338</v>
      </c>
      <c r="J63">
        <f t="shared" si="5"/>
        <v>1.0009375983052897</v>
      </c>
      <c r="K63">
        <f t="shared" si="6"/>
        <v>2.8004996890144862</v>
      </c>
      <c r="L63">
        <f t="shared" si="7"/>
        <v>0.42771379677468457</v>
      </c>
      <c r="M63">
        <f t="shared" si="8"/>
        <v>4.6521778225525052</v>
      </c>
    </row>
    <row r="64" spans="2:13" x14ac:dyDescent="0.25">
      <c r="B64" s="1">
        <v>63</v>
      </c>
      <c r="C64">
        <v>1098.3410783659053</v>
      </c>
      <c r="D64">
        <v>1099.3909558889868</v>
      </c>
      <c r="E64" s="5">
        <f t="shared" si="3"/>
        <v>1.0498775230814772</v>
      </c>
      <c r="F64">
        <f t="shared" si="4"/>
        <v>1098.866017127446</v>
      </c>
      <c r="G64">
        <f t="shared" si="9"/>
        <v>-0.84930100620389015</v>
      </c>
      <c r="H64">
        <f t="shared" si="10"/>
        <v>1.5373354588941568</v>
      </c>
      <c r="I64">
        <f t="shared" si="11"/>
        <v>0.34401722634513338</v>
      </c>
      <c r="J64">
        <f t="shared" si="5"/>
        <v>1.0009558756781123</v>
      </c>
      <c r="K64">
        <f t="shared" si="6"/>
        <v>2.8573011431923696</v>
      </c>
      <c r="L64">
        <f t="shared" si="7"/>
        <v>0.42771379677468457</v>
      </c>
      <c r="M64">
        <f t="shared" si="8"/>
        <v>4.6521778225525052</v>
      </c>
    </row>
    <row r="65" spans="2:13" x14ac:dyDescent="0.25">
      <c r="B65" s="1">
        <v>64</v>
      </c>
      <c r="C65">
        <v>1098.3449499771637</v>
      </c>
      <c r="D65">
        <v>1099.2639735171244</v>
      </c>
      <c r="E65" s="5">
        <f t="shared" si="3"/>
        <v>0.91902353996079</v>
      </c>
      <c r="F65">
        <f t="shared" si="4"/>
        <v>1098.8044617471442</v>
      </c>
      <c r="G65">
        <f t="shared" si="9"/>
        <v>-0.84930100620389015</v>
      </c>
      <c r="H65">
        <f t="shared" si="10"/>
        <v>1.5373354588941568</v>
      </c>
      <c r="I65">
        <f t="shared" si="11"/>
        <v>0.34401722634513338</v>
      </c>
      <c r="J65">
        <f t="shared" si="5"/>
        <v>1.0008367348891438</v>
      </c>
      <c r="K65">
        <f t="shared" si="6"/>
        <v>2.5068413640263096</v>
      </c>
      <c r="L65">
        <f t="shared" si="7"/>
        <v>0.42771379677468457</v>
      </c>
      <c r="M65">
        <f t="shared" si="8"/>
        <v>4.6521778225525052</v>
      </c>
    </row>
    <row r="66" spans="2:13" s="5" customFormat="1" x14ac:dyDescent="0.25">
      <c r="B66" s="1">
        <v>65</v>
      </c>
      <c r="C66">
        <v>1112.2866421661172</v>
      </c>
      <c r="D66">
        <v>1112.8923956920123</v>
      </c>
      <c r="E66" s="5">
        <f t="shared" si="3"/>
        <v>0.60575352589512477</v>
      </c>
      <c r="F66" s="5">
        <f t="shared" si="4"/>
        <v>1112.5895189290648</v>
      </c>
      <c r="G66">
        <f t="shared" ref="G66:G82" si="12">$G$87</f>
        <v>-0.84930100620389015</v>
      </c>
      <c r="H66">
        <f t="shared" ref="H66:H82" si="13">$G$88</f>
        <v>1.5373354588941568</v>
      </c>
      <c r="I66">
        <f t="shared" ref="I66:I82" si="14">$E$83</f>
        <v>0.34401722634513338</v>
      </c>
      <c r="J66">
        <f t="shared" si="5"/>
        <v>1.0005446019964022</v>
      </c>
      <c r="K66">
        <f t="shared" si="6"/>
        <v>1.8326326248699514</v>
      </c>
      <c r="L66">
        <f t="shared" si="7"/>
        <v>0.42771379677468457</v>
      </c>
      <c r="M66">
        <f t="shared" si="8"/>
        <v>4.6521778225525052</v>
      </c>
    </row>
    <row r="67" spans="2:13" s="5" customFormat="1" x14ac:dyDescent="0.25">
      <c r="B67" s="1">
        <v>66</v>
      </c>
      <c r="C67">
        <v>1112.212524975117</v>
      </c>
      <c r="D67">
        <v>1113.0956742062538</v>
      </c>
      <c r="E67" s="5">
        <f t="shared" ref="E67:E82" si="15">D67-C67</f>
        <v>0.88314923113671284</v>
      </c>
      <c r="F67" s="5">
        <f t="shared" ref="F67:F82" si="16">AVERAGE(C67,D67)</f>
        <v>1112.6540995906853</v>
      </c>
      <c r="G67">
        <f t="shared" si="12"/>
        <v>-0.84930100620389015</v>
      </c>
      <c r="H67">
        <f t="shared" si="13"/>
        <v>1.5373354588941568</v>
      </c>
      <c r="I67">
        <f t="shared" si="14"/>
        <v>0.34401722634513338</v>
      </c>
      <c r="J67">
        <f t="shared" ref="J67:J82" si="17">D67/C67</f>
        <v>1.0007940471908967</v>
      </c>
      <c r="K67">
        <f t="shared" ref="K67:K82" si="18">EXP(E67)</f>
        <v>2.4185041546378501</v>
      </c>
      <c r="L67">
        <f t="shared" ref="L67:L82" si="19">EXP(G67)</f>
        <v>0.42771379677468457</v>
      </c>
      <c r="M67">
        <f t="shared" ref="M67:M82" si="20">EXP(H67)</f>
        <v>4.6521778225525052</v>
      </c>
    </row>
    <row r="68" spans="2:13" s="5" customFormat="1" x14ac:dyDescent="0.25">
      <c r="B68" s="1">
        <v>67</v>
      </c>
      <c r="C68">
        <v>1112.2822847205753</v>
      </c>
      <c r="D68">
        <v>1112.8486793821148</v>
      </c>
      <c r="E68" s="5">
        <f t="shared" si="15"/>
        <v>0.56639466153956164</v>
      </c>
      <c r="F68" s="5">
        <f t="shared" si="16"/>
        <v>1112.565482051345</v>
      </c>
      <c r="G68">
        <f t="shared" si="12"/>
        <v>-0.84930100620389015</v>
      </c>
      <c r="H68">
        <f t="shared" si="13"/>
        <v>1.5373354588941568</v>
      </c>
      <c r="I68">
        <f t="shared" si="14"/>
        <v>0.34401722634513338</v>
      </c>
      <c r="J68">
        <f t="shared" si="17"/>
        <v>1.000509218450496</v>
      </c>
      <c r="K68">
        <f t="shared" si="18"/>
        <v>1.7619033288050652</v>
      </c>
      <c r="L68">
        <f t="shared" si="19"/>
        <v>0.42771379677468457</v>
      </c>
      <c r="M68">
        <f t="shared" si="20"/>
        <v>4.6521778225525052</v>
      </c>
    </row>
    <row r="69" spans="2:13" s="5" customFormat="1" x14ac:dyDescent="0.25">
      <c r="B69" s="1">
        <v>68</v>
      </c>
      <c r="C69">
        <v>1112.2452166001301</v>
      </c>
      <c r="D69">
        <v>1112.944237227166</v>
      </c>
      <c r="E69" s="5">
        <f t="shared" si="15"/>
        <v>0.69902062703590673</v>
      </c>
      <c r="F69" s="5">
        <f t="shared" si="16"/>
        <v>1112.5947269136482</v>
      </c>
      <c r="G69">
        <f t="shared" si="12"/>
        <v>-0.84930100620389015</v>
      </c>
      <c r="H69">
        <f t="shared" si="13"/>
        <v>1.5373354588941568</v>
      </c>
      <c r="I69">
        <f t="shared" si="14"/>
        <v>0.34401722634513338</v>
      </c>
      <c r="J69">
        <f t="shared" si="17"/>
        <v>1.0006284770809557</v>
      </c>
      <c r="K69">
        <f t="shared" si="18"/>
        <v>2.0117814579642102</v>
      </c>
      <c r="L69">
        <f t="shared" si="19"/>
        <v>0.42771379677468457</v>
      </c>
      <c r="M69">
        <f t="shared" si="20"/>
        <v>4.6521778225525052</v>
      </c>
    </row>
    <row r="70" spans="2:13" x14ac:dyDescent="0.25">
      <c r="B70" s="1">
        <v>69</v>
      </c>
      <c r="C70">
        <v>1111.9628474132621</v>
      </c>
      <c r="D70">
        <v>1112.9662456062847</v>
      </c>
      <c r="E70" s="5">
        <f t="shared" si="15"/>
        <v>1.0033981930225764</v>
      </c>
      <c r="F70">
        <f t="shared" si="16"/>
        <v>1112.4645465097733</v>
      </c>
      <c r="G70">
        <f t="shared" si="12"/>
        <v>-0.84930100620389015</v>
      </c>
      <c r="H70">
        <f t="shared" si="13"/>
        <v>1.5373354588941568</v>
      </c>
      <c r="I70">
        <f t="shared" si="14"/>
        <v>0.34401722634513338</v>
      </c>
      <c r="J70">
        <f t="shared" si="17"/>
        <v>1.0009023666531276</v>
      </c>
      <c r="K70">
        <f t="shared" si="18"/>
        <v>2.7275347875682425</v>
      </c>
      <c r="L70">
        <f t="shared" si="19"/>
        <v>0.42771379677468457</v>
      </c>
      <c r="M70">
        <f t="shared" si="20"/>
        <v>4.6521778225525052</v>
      </c>
    </row>
    <row r="71" spans="2:13" x14ac:dyDescent="0.25">
      <c r="B71" s="1">
        <v>70</v>
      </c>
      <c r="C71">
        <v>1112.0578190629524</v>
      </c>
      <c r="D71">
        <v>1112.928755098611</v>
      </c>
      <c r="E71" s="5">
        <f t="shared" si="15"/>
        <v>0.87093603565858757</v>
      </c>
      <c r="F71">
        <f t="shared" si="16"/>
        <v>1112.4932870807816</v>
      </c>
      <c r="G71">
        <f t="shared" si="12"/>
        <v>-0.84930100620389015</v>
      </c>
      <c r="H71">
        <f t="shared" si="13"/>
        <v>1.5373354588941568</v>
      </c>
      <c r="I71">
        <f t="shared" si="14"/>
        <v>0.34401722634513338</v>
      </c>
      <c r="J71">
        <f t="shared" si="17"/>
        <v>1.0007831751377751</v>
      </c>
      <c r="K71">
        <f t="shared" si="18"/>
        <v>2.3891461331845738</v>
      </c>
      <c r="L71">
        <f t="shared" si="19"/>
        <v>0.42771379677468457</v>
      </c>
      <c r="M71">
        <f t="shared" si="20"/>
        <v>4.6521778225525052</v>
      </c>
    </row>
    <row r="72" spans="2:13" x14ac:dyDescent="0.25">
      <c r="B72" s="1">
        <v>71</v>
      </c>
      <c r="C72">
        <v>1111.9499544138762</v>
      </c>
      <c r="D72">
        <v>1112.846211785115</v>
      </c>
      <c r="E72" s="5">
        <f t="shared" si="15"/>
        <v>0.89625737123878935</v>
      </c>
      <c r="F72">
        <f t="shared" si="16"/>
        <v>1112.3980830994956</v>
      </c>
      <c r="G72">
        <f t="shared" si="12"/>
        <v>-0.84930100620389015</v>
      </c>
      <c r="H72">
        <f t="shared" si="13"/>
        <v>1.5373354588941568</v>
      </c>
      <c r="I72">
        <f t="shared" si="14"/>
        <v>0.34401722634513338</v>
      </c>
      <c r="J72">
        <f t="shared" si="17"/>
        <v>1.0008060231197287</v>
      </c>
      <c r="K72">
        <f t="shared" si="18"/>
        <v>2.4504149345041757</v>
      </c>
      <c r="L72">
        <f t="shared" si="19"/>
        <v>0.42771379677468457</v>
      </c>
      <c r="M72">
        <f t="shared" si="20"/>
        <v>4.6521778225525052</v>
      </c>
    </row>
    <row r="73" spans="2:13" x14ac:dyDescent="0.25">
      <c r="B73" s="1">
        <v>72</v>
      </c>
      <c r="C73">
        <v>1111.8363352597787</v>
      </c>
      <c r="D73">
        <v>1112.8620885322423</v>
      </c>
      <c r="E73" s="5">
        <f t="shared" si="15"/>
        <v>1.0257532724635894</v>
      </c>
      <c r="F73">
        <f t="shared" si="16"/>
        <v>1112.3492118960105</v>
      </c>
      <c r="G73">
        <f t="shared" si="12"/>
        <v>-0.84930100620389015</v>
      </c>
      <c r="H73">
        <f t="shared" si="13"/>
        <v>1.5373354588941568</v>
      </c>
      <c r="I73">
        <f t="shared" si="14"/>
        <v>0.34401722634513338</v>
      </c>
      <c r="J73">
        <f t="shared" si="17"/>
        <v>1.000922575778407</v>
      </c>
      <c r="K73">
        <f t="shared" si="18"/>
        <v>2.7891956937542948</v>
      </c>
      <c r="L73">
        <f t="shared" si="19"/>
        <v>0.42771379677468457</v>
      </c>
      <c r="M73">
        <f t="shared" si="20"/>
        <v>4.6521778225525052</v>
      </c>
    </row>
    <row r="74" spans="2:13" x14ac:dyDescent="0.25">
      <c r="B74" s="1">
        <v>73</v>
      </c>
      <c r="C74">
        <v>1067.2154226442017</v>
      </c>
      <c r="D74">
        <v>1067.896236679831</v>
      </c>
      <c r="E74" s="5">
        <f t="shared" si="15"/>
        <v>0.68081403562928244</v>
      </c>
      <c r="F74">
        <f t="shared" si="16"/>
        <v>1067.5558296620163</v>
      </c>
      <c r="G74">
        <f t="shared" si="12"/>
        <v>-0.84930100620389015</v>
      </c>
      <c r="H74">
        <f t="shared" si="13"/>
        <v>1.5373354588941568</v>
      </c>
      <c r="I74">
        <f t="shared" si="14"/>
        <v>0.34401722634513338</v>
      </c>
      <c r="J74">
        <f t="shared" si="17"/>
        <v>1.0006379349671901</v>
      </c>
      <c r="K74">
        <f t="shared" si="18"/>
        <v>1.9754851932088191</v>
      </c>
      <c r="L74">
        <f t="shared" si="19"/>
        <v>0.42771379677468457</v>
      </c>
      <c r="M74">
        <f t="shared" si="20"/>
        <v>4.6521778225525052</v>
      </c>
    </row>
    <row r="75" spans="2:13" x14ac:dyDescent="0.25">
      <c r="B75" s="1">
        <v>74</v>
      </c>
      <c r="C75">
        <v>1067.1786035791151</v>
      </c>
      <c r="D75">
        <v>1068.045368638614</v>
      </c>
      <c r="E75" s="5">
        <f t="shared" si="15"/>
        <v>0.8667650594989027</v>
      </c>
      <c r="F75">
        <f t="shared" si="16"/>
        <v>1067.6119861088646</v>
      </c>
      <c r="G75">
        <f t="shared" si="12"/>
        <v>-0.84930100620389015</v>
      </c>
      <c r="H75">
        <f t="shared" si="13"/>
        <v>1.5373354588941568</v>
      </c>
      <c r="I75">
        <f t="shared" si="14"/>
        <v>0.34401722634513338</v>
      </c>
      <c r="J75">
        <f t="shared" si="17"/>
        <v>1.0008122024341493</v>
      </c>
      <c r="K75">
        <f t="shared" si="18"/>
        <v>2.3792018147953269</v>
      </c>
      <c r="L75">
        <f t="shared" si="19"/>
        <v>0.42771379677468457</v>
      </c>
      <c r="M75">
        <f t="shared" si="20"/>
        <v>4.6521778225525052</v>
      </c>
    </row>
    <row r="76" spans="2:13" x14ac:dyDescent="0.25">
      <c r="B76" s="1">
        <v>75</v>
      </c>
      <c r="C76">
        <v>1067.0722437187258</v>
      </c>
      <c r="D76">
        <v>1068.1118334618195</v>
      </c>
      <c r="E76" s="5">
        <f t="shared" si="15"/>
        <v>1.0395897430937566</v>
      </c>
      <c r="F76">
        <f t="shared" si="16"/>
        <v>1067.5920385902728</v>
      </c>
      <c r="G76">
        <f t="shared" si="12"/>
        <v>-0.84930100620389015</v>
      </c>
      <c r="H76">
        <f t="shared" si="13"/>
        <v>1.5373354588941568</v>
      </c>
      <c r="I76">
        <f t="shared" si="14"/>
        <v>0.34401722634513338</v>
      </c>
      <c r="J76">
        <f t="shared" si="17"/>
        <v>1.0009742449484684</v>
      </c>
      <c r="K76">
        <f t="shared" si="18"/>
        <v>2.8280565465933933</v>
      </c>
      <c r="L76">
        <f t="shared" si="19"/>
        <v>0.42771379677468457</v>
      </c>
      <c r="M76">
        <f t="shared" si="20"/>
        <v>4.6521778225525052</v>
      </c>
    </row>
    <row r="77" spans="2:13" x14ac:dyDescent="0.25">
      <c r="B77" s="1">
        <v>76</v>
      </c>
      <c r="C77">
        <v>1067.1565241873777</v>
      </c>
      <c r="D77">
        <v>1067.5395080435408</v>
      </c>
      <c r="E77" s="5">
        <f t="shared" si="15"/>
        <v>0.38298385616303676</v>
      </c>
      <c r="F77">
        <f t="shared" si="16"/>
        <v>1067.3480161154594</v>
      </c>
      <c r="G77">
        <f t="shared" si="12"/>
        <v>-0.84930100620389015</v>
      </c>
      <c r="H77">
        <f t="shared" si="13"/>
        <v>1.5373354588941568</v>
      </c>
      <c r="I77">
        <f t="shared" si="14"/>
        <v>0.34401722634513338</v>
      </c>
      <c r="J77">
        <f t="shared" si="17"/>
        <v>1.0003588825514182</v>
      </c>
      <c r="K77">
        <f t="shared" si="18"/>
        <v>1.4666543524485278</v>
      </c>
      <c r="L77">
        <f t="shared" si="19"/>
        <v>0.42771379677468457</v>
      </c>
      <c r="M77">
        <f t="shared" si="20"/>
        <v>4.6521778225525052</v>
      </c>
    </row>
    <row r="78" spans="2:13" x14ac:dyDescent="0.25">
      <c r="B78" s="1">
        <v>77</v>
      </c>
      <c r="C78">
        <v>1067.2471763138717</v>
      </c>
      <c r="D78">
        <v>1067.6897954916117</v>
      </c>
      <c r="E78" s="5">
        <f t="shared" si="15"/>
        <v>0.44261917773997084</v>
      </c>
      <c r="F78">
        <f t="shared" si="16"/>
        <v>1067.4684859027416</v>
      </c>
      <c r="G78">
        <f t="shared" si="12"/>
        <v>-0.84930100620389015</v>
      </c>
      <c r="H78">
        <f t="shared" si="13"/>
        <v>1.5373354588941568</v>
      </c>
      <c r="I78">
        <f t="shared" si="14"/>
        <v>0.34401722634513338</v>
      </c>
      <c r="J78">
        <f t="shared" si="17"/>
        <v>1.0004147297716623</v>
      </c>
      <c r="K78">
        <f t="shared" si="18"/>
        <v>1.5567793652047981</v>
      </c>
      <c r="L78">
        <f t="shared" si="19"/>
        <v>0.42771379677468457</v>
      </c>
      <c r="M78">
        <f t="shared" si="20"/>
        <v>4.6521778225525052</v>
      </c>
    </row>
    <row r="79" spans="2:13" x14ac:dyDescent="0.25">
      <c r="B79" s="1">
        <v>78</v>
      </c>
      <c r="C79">
        <v>1069.0529821221194</v>
      </c>
      <c r="D79">
        <v>1067.7148944978644</v>
      </c>
      <c r="E79" s="5">
        <f t="shared" si="15"/>
        <v>-1.3380876242549675</v>
      </c>
      <c r="F79">
        <f t="shared" si="16"/>
        <v>1068.3839383099919</v>
      </c>
      <c r="G79">
        <f t="shared" si="12"/>
        <v>-0.84930100620389015</v>
      </c>
      <c r="H79">
        <f t="shared" si="13"/>
        <v>1.5373354588941568</v>
      </c>
      <c r="I79">
        <f t="shared" si="14"/>
        <v>0.34401722634513338</v>
      </c>
      <c r="J79">
        <f t="shared" si="17"/>
        <v>0.99874834302262661</v>
      </c>
      <c r="K79">
        <f t="shared" si="18"/>
        <v>0.26234689499972813</v>
      </c>
      <c r="L79">
        <f t="shared" si="19"/>
        <v>0.42771379677468457</v>
      </c>
      <c r="M79">
        <f t="shared" si="20"/>
        <v>4.6521778225525052</v>
      </c>
    </row>
    <row r="80" spans="2:13" x14ac:dyDescent="0.25">
      <c r="B80" s="1">
        <v>79</v>
      </c>
      <c r="C80">
        <v>1067.094248886315</v>
      </c>
      <c r="D80">
        <v>1068.360706765689</v>
      </c>
      <c r="E80" s="5">
        <f t="shared" si="15"/>
        <v>1.266457879374002</v>
      </c>
      <c r="F80">
        <f t="shared" si="16"/>
        <v>1067.7274778260021</v>
      </c>
      <c r="G80">
        <f t="shared" si="12"/>
        <v>-0.84930100620389015</v>
      </c>
      <c r="H80">
        <f t="shared" si="13"/>
        <v>1.5373354588941568</v>
      </c>
      <c r="I80">
        <f t="shared" si="14"/>
        <v>0.34401722634513338</v>
      </c>
      <c r="J80">
        <f t="shared" si="17"/>
        <v>1.0011868285118168</v>
      </c>
      <c r="K80">
        <f t="shared" si="18"/>
        <v>3.5482619050259525</v>
      </c>
      <c r="L80">
        <f t="shared" si="19"/>
        <v>0.42771379677468457</v>
      </c>
      <c r="M80">
        <f t="shared" si="20"/>
        <v>4.6521778225525052</v>
      </c>
    </row>
    <row r="81" spans="1:14" x14ac:dyDescent="0.25">
      <c r="B81" s="1">
        <v>80</v>
      </c>
      <c r="C81">
        <v>1067.094248886315</v>
      </c>
      <c r="D81">
        <v>1068.360706765689</v>
      </c>
      <c r="E81" s="5">
        <f t="shared" ref="E81" si="21">D81-C81</f>
        <v>1.266457879374002</v>
      </c>
      <c r="F81">
        <f t="shared" ref="F81" si="22">AVERAGE(C81,D81)</f>
        <v>1067.7274778260021</v>
      </c>
      <c r="G81">
        <f t="shared" si="12"/>
        <v>-0.84930100620389015</v>
      </c>
      <c r="H81">
        <f t="shared" si="13"/>
        <v>1.5373354588941568</v>
      </c>
      <c r="I81">
        <f t="shared" si="14"/>
        <v>0.34401722634513338</v>
      </c>
      <c r="J81">
        <f t="shared" ref="J81" si="23">D81/C81</f>
        <v>1.0011868285118168</v>
      </c>
      <c r="K81">
        <f t="shared" ref="K81" si="24">EXP(E81)</f>
        <v>3.5482619050259525</v>
      </c>
      <c r="L81">
        <f t="shared" ref="L81" si="25">EXP(G81)</f>
        <v>0.42771379677468457</v>
      </c>
      <c r="M81">
        <f t="shared" ref="M81" si="26">EXP(H81)</f>
        <v>4.6521778225525052</v>
      </c>
    </row>
    <row r="82" spans="1:14" x14ac:dyDescent="0.25">
      <c r="B82" s="1">
        <v>81</v>
      </c>
      <c r="C82">
        <v>1066.9882174385007</v>
      </c>
      <c r="D82">
        <v>1068.1142917210941</v>
      </c>
      <c r="E82" s="5">
        <f t="shared" si="15"/>
        <v>1.1260742825934358</v>
      </c>
      <c r="F82">
        <f t="shared" si="16"/>
        <v>1067.5512545797974</v>
      </c>
      <c r="G82">
        <f t="shared" si="12"/>
        <v>-0.84930100620389015</v>
      </c>
      <c r="H82">
        <f t="shared" si="13"/>
        <v>1.5373354588941568</v>
      </c>
      <c r="I82">
        <f t="shared" si="14"/>
        <v>0.34401722634513338</v>
      </c>
      <c r="J82" s="18">
        <f t="shared" si="17"/>
        <v>1.001055376492626</v>
      </c>
      <c r="K82">
        <f t="shared" si="18"/>
        <v>3.0835276503125741</v>
      </c>
      <c r="L82">
        <f t="shared" si="19"/>
        <v>0.42771379677468457</v>
      </c>
      <c r="M82">
        <f t="shared" si="20"/>
        <v>4.6521778225525052</v>
      </c>
    </row>
    <row r="83" spans="1:14" s="9" customFormat="1" x14ac:dyDescent="0.25">
      <c r="E83" s="14">
        <f>AVERAGE(E2:E82)</f>
        <v>0.34401722634513338</v>
      </c>
      <c r="F83" s="9" t="s">
        <v>0</v>
      </c>
      <c r="J83"/>
    </row>
    <row r="84" spans="1:14" x14ac:dyDescent="0.25">
      <c r="A84" s="2"/>
      <c r="E84" s="2">
        <f>STDEV(E2:E82)</f>
        <v>0.60883583293317523</v>
      </c>
      <c r="F84" t="s">
        <v>1</v>
      </c>
      <c r="G84" s="10"/>
      <c r="H84" s="10"/>
      <c r="K84" s="10"/>
    </row>
    <row r="86" spans="1:14" ht="15.75" thickBot="1" x14ac:dyDescent="0.3">
      <c r="F86" t="s">
        <v>4</v>
      </c>
    </row>
    <row r="87" spans="1:14" x14ac:dyDescent="0.25">
      <c r="F87" s="7" t="s">
        <v>2</v>
      </c>
      <c r="G87" s="3">
        <f>E83-(1.96*E84)</f>
        <v>-0.84930100620389015</v>
      </c>
      <c r="H87" t="s">
        <v>17</v>
      </c>
      <c r="I87" s="1" t="s">
        <v>24</v>
      </c>
      <c r="J87" s="15">
        <f>E84/E83</f>
        <v>1.7697829826764664</v>
      </c>
      <c r="K87">
        <f>J87*1+0</f>
        <v>1.7697829826764664</v>
      </c>
      <c r="L87">
        <f>E83/800</f>
        <v>4.3002153293141671E-4</v>
      </c>
      <c r="M87" t="s">
        <v>25</v>
      </c>
      <c r="N87">
        <f>Q94</f>
        <v>0</v>
      </c>
    </row>
    <row r="88" spans="1:14" ht="15.75" thickBot="1" x14ac:dyDescent="0.3">
      <c r="F88" s="8" t="s">
        <v>3</v>
      </c>
      <c r="G88" s="4">
        <f>E83+(1.96*E84)</f>
        <v>1.5373354588941568</v>
      </c>
      <c r="H88" t="s">
        <v>18</v>
      </c>
    </row>
    <row r="90" spans="1:14" x14ac:dyDescent="0.25">
      <c r="F90" t="s">
        <v>7</v>
      </c>
    </row>
    <row r="91" spans="1:14" x14ac:dyDescent="0.25">
      <c r="F91" s="11" t="s">
        <v>8</v>
      </c>
      <c r="G91">
        <f>((E84)^2)/81</f>
        <v>4.5763095242399169E-3</v>
      </c>
    </row>
    <row r="92" spans="1:14" x14ac:dyDescent="0.25">
      <c r="F92" s="11" t="s">
        <v>9</v>
      </c>
      <c r="G92">
        <f>((E84)^2)/(2*(81-1))</f>
        <v>2.3167566966464581E-3</v>
      </c>
    </row>
    <row r="93" spans="1:14" x14ac:dyDescent="0.25">
      <c r="F93" s="12" t="s">
        <v>10</v>
      </c>
      <c r="G93" s="10" t="s">
        <v>11</v>
      </c>
    </row>
    <row r="94" spans="1:14" x14ac:dyDescent="0.25">
      <c r="E94" s="11" t="s">
        <v>14</v>
      </c>
      <c r="F94" s="12" t="s">
        <v>12</v>
      </c>
      <c r="G94" s="10">
        <f>E84/(SQRT(93))</f>
        <v>6.3133334877266606E-2</v>
      </c>
    </row>
    <row r="95" spans="1:14" ht="15.75" thickBot="1" x14ac:dyDescent="0.3">
      <c r="F95" s="13" t="s">
        <v>21</v>
      </c>
    </row>
    <row r="96" spans="1:14" ht="15" customHeight="1" x14ac:dyDescent="0.25">
      <c r="F96" s="20" t="s">
        <v>15</v>
      </c>
      <c r="G96" s="3">
        <f>E83+(1.984*G94)</f>
        <v>0.46927376274163035</v>
      </c>
    </row>
    <row r="97" spans="5:10" ht="15.75" thickBot="1" x14ac:dyDescent="0.3">
      <c r="F97" s="21"/>
      <c r="G97" s="4">
        <f>E83-(1.984*G94)</f>
        <v>0.21876068994863643</v>
      </c>
    </row>
    <row r="98" spans="5:10" x14ac:dyDescent="0.25">
      <c r="F98" s="22" t="s">
        <v>13</v>
      </c>
      <c r="G98" s="24">
        <f>1.71*G94</f>
        <v>0.10795800264012589</v>
      </c>
    </row>
    <row r="99" spans="5:10" ht="15.75" thickBot="1" x14ac:dyDescent="0.3">
      <c r="F99" s="23"/>
      <c r="G99" s="25"/>
    </row>
    <row r="100" spans="5:10" x14ac:dyDescent="0.25">
      <c r="E100" t="s">
        <v>17</v>
      </c>
      <c r="F100" s="26" t="s">
        <v>16</v>
      </c>
      <c r="G100" s="3">
        <f>G87-(1.984*G98)</f>
        <v>-1.0634896834418999</v>
      </c>
    </row>
    <row r="101" spans="5:10" ht="15.75" thickBot="1" x14ac:dyDescent="0.3">
      <c r="F101" s="27"/>
      <c r="G101" s="4">
        <f>G87+(1.984*G98)</f>
        <v>-0.63511232896588043</v>
      </c>
    </row>
    <row r="102" spans="5:10" x14ac:dyDescent="0.25">
      <c r="E102" t="s">
        <v>18</v>
      </c>
      <c r="F102" s="26" t="s">
        <v>19</v>
      </c>
      <c r="G102" s="3">
        <f>G88-(1.984*G98)</f>
        <v>1.3231467816561471</v>
      </c>
    </row>
    <row r="103" spans="5:10" ht="15.75" thickBot="1" x14ac:dyDescent="0.3">
      <c r="F103" s="27"/>
      <c r="G103" s="4">
        <f>G88+(1.984*G98)</f>
        <v>1.7515241361321665</v>
      </c>
    </row>
    <row r="105" spans="5:10" x14ac:dyDescent="0.25">
      <c r="E105" s="2"/>
      <c r="F105" s="19"/>
      <c r="G105" s="2"/>
      <c r="H105" s="2"/>
      <c r="I105" s="2"/>
      <c r="J105" s="2"/>
    </row>
    <row r="106" spans="5:10" x14ac:dyDescent="0.25">
      <c r="E106" s="2"/>
      <c r="F106" s="19"/>
      <c r="G106" s="2"/>
      <c r="H106" s="2"/>
      <c r="I106" s="2"/>
      <c r="J106" s="2"/>
    </row>
    <row r="107" spans="5:10" x14ac:dyDescent="0.25">
      <c r="E107" s="2"/>
      <c r="F107" s="2"/>
      <c r="G107" s="2"/>
      <c r="H107" s="2"/>
      <c r="I107" s="2"/>
      <c r="J107" s="2"/>
    </row>
    <row r="108" spans="5:10" x14ac:dyDescent="0.25">
      <c r="E108" s="2"/>
      <c r="F108" s="2"/>
      <c r="G108" s="2"/>
      <c r="H108" s="2"/>
      <c r="I108" s="2"/>
      <c r="J108" s="2"/>
    </row>
    <row r="109" spans="5:10" x14ac:dyDescent="0.25">
      <c r="E109" s="2"/>
      <c r="F109" s="17"/>
      <c r="G109" s="17"/>
      <c r="H109" s="17"/>
      <c r="I109" s="17"/>
      <c r="J109" s="17"/>
    </row>
    <row r="110" spans="5:10" x14ac:dyDescent="0.25">
      <c r="E110" s="2"/>
      <c r="F110" s="17"/>
      <c r="G110" s="17"/>
      <c r="H110" s="17"/>
      <c r="I110" s="17"/>
      <c r="J110" s="17"/>
    </row>
    <row r="111" spans="5:10" x14ac:dyDescent="0.25">
      <c r="E111" s="2"/>
      <c r="F111" s="2"/>
      <c r="G111" s="2"/>
      <c r="H111" s="2"/>
      <c r="I111" s="2"/>
      <c r="J111" s="2"/>
    </row>
    <row r="112" spans="5:10" x14ac:dyDescent="0.25">
      <c r="E112" s="2"/>
      <c r="F112" s="2"/>
      <c r="G112" s="2"/>
      <c r="H112" s="2"/>
      <c r="I112" s="2"/>
      <c r="J112" s="2"/>
    </row>
    <row r="113" spans="5:10" x14ac:dyDescent="0.25">
      <c r="E113" s="2"/>
      <c r="F113" s="17"/>
      <c r="G113" s="17"/>
      <c r="H113" s="17"/>
      <c r="I113" s="17"/>
      <c r="J113" s="17"/>
    </row>
    <row r="114" spans="5:10" x14ac:dyDescent="0.25">
      <c r="E114" s="2"/>
      <c r="F114" s="2"/>
      <c r="G114" s="2"/>
      <c r="H114" s="2"/>
      <c r="I114" s="2"/>
      <c r="J114" s="2"/>
    </row>
    <row r="115" spans="5:10" x14ac:dyDescent="0.25">
      <c r="E115" s="2"/>
      <c r="F115" s="2"/>
      <c r="G115" s="2"/>
      <c r="H115" s="2"/>
      <c r="I115" s="2"/>
      <c r="J115" s="2"/>
    </row>
    <row r="116" spans="5:10" x14ac:dyDescent="0.25">
      <c r="E116" s="2"/>
      <c r="F116" s="17"/>
      <c r="G116" s="2"/>
      <c r="H116" s="2"/>
      <c r="I116" s="2"/>
      <c r="J116" s="2"/>
    </row>
  </sheetData>
  <mergeCells count="6">
    <mergeCell ref="F105:F106"/>
    <mergeCell ref="F96:F97"/>
    <mergeCell ref="F98:F99"/>
    <mergeCell ref="G98:G99"/>
    <mergeCell ref="F100:F101"/>
    <mergeCell ref="F102:F10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models log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2016-11-10T18:50:07Z</dcterms:modified>
</cp:coreProperties>
</file>